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ck.Janezic\OneDrive - National Education Association-49367195-Illinois Education Association\ETA\Bargaining 2018\"/>
    </mc:Choice>
  </mc:AlternateContent>
  <bookViews>
    <workbookView xWindow="0" yWindow="0" windowWidth="25200" windowHeight="12180"/>
  </bookViews>
  <sheets>
    <sheet name="Indiv Salary Summary" sheetId="1" r:id="rId1"/>
  </sheets>
  <definedNames>
    <definedName name="_xlnm.Print_Area" localSheetId="0">'Indiv Salary Summary'!$B$3:$Q$20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03" i="1" l="1"/>
  <c r="AG103" i="1"/>
  <c r="AF103" i="1"/>
  <c r="AE103" i="1"/>
  <c r="AD103" i="1"/>
  <c r="AC103" i="1"/>
  <c r="AB103" i="1"/>
  <c r="AA103" i="1"/>
  <c r="Z103" i="1"/>
  <c r="AH102" i="1"/>
  <c r="AG102" i="1"/>
  <c r="AF102" i="1"/>
  <c r="AE102" i="1"/>
  <c r="AD102" i="1"/>
  <c r="AC102" i="1"/>
  <c r="AB102" i="1"/>
  <c r="AA102" i="1"/>
  <c r="Z102" i="1"/>
  <c r="AH101" i="1"/>
  <c r="AG101" i="1"/>
  <c r="AF101" i="1"/>
  <c r="AE101" i="1"/>
  <c r="AD101" i="1"/>
  <c r="AC101" i="1"/>
  <c r="AB101" i="1"/>
  <c r="AA101" i="1"/>
  <c r="Z101" i="1"/>
  <c r="AH100" i="1"/>
  <c r="AG100" i="1"/>
  <c r="AF100" i="1"/>
  <c r="AE100" i="1"/>
  <c r="AD100" i="1"/>
  <c r="AC100" i="1"/>
  <c r="AB100" i="1"/>
  <c r="AA100" i="1"/>
  <c r="Z100" i="1"/>
  <c r="AH99" i="1"/>
  <c r="AG99" i="1"/>
  <c r="AF99" i="1"/>
  <c r="AE99" i="1"/>
  <c r="AD99" i="1"/>
  <c r="AC99" i="1"/>
  <c r="AB99" i="1"/>
  <c r="AA99" i="1"/>
  <c r="Z99" i="1"/>
  <c r="AH98" i="1"/>
  <c r="AG98" i="1"/>
  <c r="AF98" i="1"/>
  <c r="AE98" i="1"/>
  <c r="AD98" i="1"/>
  <c r="AC98" i="1"/>
  <c r="AB98" i="1"/>
  <c r="AA98" i="1"/>
  <c r="Z98" i="1"/>
  <c r="AH97" i="1"/>
  <c r="AG97" i="1"/>
  <c r="AF97" i="1"/>
  <c r="AE97" i="1"/>
  <c r="AD97" i="1"/>
  <c r="AC97" i="1"/>
  <c r="AB97" i="1"/>
  <c r="AA97" i="1"/>
  <c r="Z97" i="1"/>
  <c r="AH96" i="1"/>
  <c r="AG96" i="1"/>
  <c r="AF96" i="1"/>
  <c r="AE96" i="1"/>
  <c r="AD96" i="1"/>
  <c r="AC96" i="1"/>
  <c r="AB96" i="1"/>
  <c r="AA96" i="1"/>
  <c r="Z96" i="1"/>
  <c r="AH95" i="1"/>
  <c r="AG95" i="1"/>
  <c r="AF95" i="1"/>
  <c r="AE95" i="1"/>
  <c r="AD95" i="1"/>
  <c r="AC95" i="1"/>
  <c r="AB95" i="1"/>
  <c r="AA95" i="1"/>
  <c r="Z95" i="1"/>
  <c r="AH94" i="1"/>
  <c r="AG94" i="1"/>
  <c r="AF94" i="1"/>
  <c r="AE94" i="1"/>
  <c r="AD94" i="1"/>
  <c r="AC94" i="1"/>
  <c r="AB94" i="1"/>
  <c r="AA94" i="1"/>
  <c r="Z94" i="1"/>
  <c r="AH93" i="1"/>
  <c r="AG93" i="1"/>
  <c r="AF93" i="1"/>
  <c r="AE93" i="1"/>
  <c r="AD93" i="1"/>
  <c r="AC93" i="1"/>
  <c r="AB93" i="1"/>
  <c r="AA93" i="1"/>
  <c r="Z93" i="1"/>
  <c r="AH92" i="1"/>
  <c r="AG92" i="1"/>
  <c r="AF92" i="1"/>
  <c r="AE92" i="1"/>
  <c r="AD92" i="1"/>
  <c r="AC92" i="1"/>
  <c r="AB92" i="1"/>
  <c r="AA92" i="1"/>
  <c r="Z92" i="1"/>
  <c r="AH91" i="1"/>
  <c r="AG91" i="1"/>
  <c r="AF91" i="1"/>
  <c r="AE91" i="1"/>
  <c r="AD91" i="1"/>
  <c r="AC91" i="1"/>
  <c r="AB91" i="1"/>
  <c r="AA91" i="1"/>
  <c r="Z91" i="1"/>
  <c r="AH90" i="1"/>
  <c r="AG90" i="1"/>
  <c r="AF90" i="1"/>
  <c r="AE90" i="1"/>
  <c r="AD90" i="1"/>
  <c r="AC90" i="1"/>
  <c r="AB90" i="1"/>
  <c r="AA90" i="1"/>
  <c r="Z90" i="1"/>
  <c r="AH89" i="1"/>
  <c r="AG89" i="1"/>
  <c r="AF89" i="1"/>
  <c r="AE89" i="1"/>
  <c r="AD89" i="1"/>
  <c r="AC89" i="1"/>
  <c r="AB89" i="1"/>
  <c r="AA89" i="1"/>
  <c r="Z89" i="1"/>
  <c r="AH88" i="1"/>
  <c r="AG88" i="1"/>
  <c r="AF88" i="1"/>
  <c r="AE88" i="1"/>
  <c r="AD88" i="1"/>
  <c r="AC88" i="1"/>
  <c r="AB88" i="1"/>
  <c r="AA88" i="1"/>
  <c r="Z88" i="1"/>
  <c r="AH87" i="1"/>
  <c r="AG87" i="1"/>
  <c r="AF87" i="1"/>
  <c r="AE87" i="1"/>
  <c r="AD87" i="1"/>
  <c r="AC87" i="1"/>
  <c r="AB87" i="1"/>
  <c r="AA87" i="1"/>
  <c r="Z87" i="1"/>
  <c r="AH86" i="1"/>
  <c r="AG86" i="1"/>
  <c r="AF86" i="1"/>
  <c r="AE86" i="1"/>
  <c r="AD86" i="1"/>
  <c r="AC86" i="1"/>
  <c r="AB86" i="1"/>
  <c r="AA86" i="1"/>
  <c r="Z86" i="1"/>
  <c r="AH85" i="1"/>
  <c r="AG85" i="1"/>
  <c r="AF85" i="1"/>
  <c r="AE85" i="1"/>
  <c r="AD85" i="1"/>
  <c r="AC85" i="1"/>
  <c r="AB85" i="1"/>
  <c r="AA85" i="1"/>
  <c r="Z85" i="1"/>
  <c r="AH84" i="1"/>
  <c r="AG84" i="1"/>
  <c r="AF84" i="1"/>
  <c r="AE84" i="1"/>
  <c r="AD84" i="1"/>
  <c r="AC84" i="1"/>
  <c r="AB84" i="1"/>
  <c r="AA84" i="1"/>
  <c r="Z84" i="1"/>
  <c r="AH83" i="1"/>
  <c r="AG83" i="1"/>
  <c r="AF83" i="1"/>
  <c r="AE83" i="1"/>
  <c r="AD83" i="1"/>
  <c r="AC83" i="1"/>
  <c r="AB83" i="1"/>
  <c r="AA83" i="1"/>
  <c r="Z83" i="1"/>
  <c r="AH82" i="1"/>
  <c r="AG82" i="1"/>
  <c r="AF82" i="1"/>
  <c r="AE82" i="1"/>
  <c r="AD82" i="1"/>
  <c r="AC82" i="1"/>
  <c r="AB82" i="1"/>
  <c r="AA82" i="1"/>
  <c r="Z82" i="1"/>
  <c r="AH81" i="1"/>
  <c r="AG81" i="1"/>
  <c r="AF81" i="1"/>
  <c r="AE81" i="1"/>
  <c r="AD81" i="1"/>
  <c r="AC81" i="1"/>
  <c r="AB81" i="1"/>
  <c r="AA81" i="1"/>
  <c r="Z81" i="1"/>
  <c r="AH80" i="1"/>
  <c r="AG80" i="1"/>
  <c r="AF80" i="1"/>
  <c r="AE80" i="1"/>
  <c r="AD80" i="1"/>
  <c r="AC80" i="1"/>
  <c r="AB80" i="1"/>
  <c r="AA80" i="1"/>
  <c r="Z80" i="1"/>
  <c r="AH79" i="1"/>
  <c r="AG79" i="1"/>
  <c r="AF79" i="1"/>
  <c r="AE79" i="1"/>
  <c r="AD79" i="1"/>
  <c r="AC79" i="1"/>
  <c r="AB79" i="1"/>
  <c r="AA79" i="1"/>
  <c r="Z79" i="1"/>
  <c r="AH78" i="1"/>
  <c r="AG78" i="1"/>
  <c r="AF78" i="1"/>
  <c r="AE78" i="1"/>
  <c r="AD78" i="1"/>
  <c r="AC78" i="1"/>
  <c r="AB78" i="1"/>
  <c r="AA78" i="1"/>
  <c r="Z78" i="1"/>
  <c r="AH77" i="1"/>
  <c r="AG77" i="1"/>
  <c r="AF77" i="1"/>
  <c r="AE77" i="1"/>
  <c r="AD77" i="1"/>
  <c r="AC77" i="1"/>
  <c r="AB77" i="1"/>
  <c r="AA77" i="1"/>
  <c r="Z77" i="1"/>
  <c r="AH76" i="1"/>
  <c r="AG76" i="1"/>
  <c r="AF76" i="1"/>
  <c r="AE76" i="1"/>
  <c r="AD76" i="1"/>
  <c r="AC76" i="1"/>
  <c r="AB76" i="1"/>
  <c r="AA76" i="1"/>
  <c r="Z76" i="1"/>
  <c r="AH75" i="1"/>
  <c r="AG75" i="1"/>
  <c r="AF75" i="1"/>
  <c r="AE75" i="1"/>
  <c r="AD75" i="1"/>
  <c r="AC75" i="1"/>
  <c r="AB75" i="1"/>
  <c r="AA75" i="1"/>
  <c r="Z75" i="1"/>
  <c r="AH74" i="1"/>
  <c r="AG74" i="1"/>
  <c r="AF74" i="1"/>
  <c r="AE74" i="1"/>
  <c r="AD74" i="1"/>
  <c r="AC74" i="1"/>
  <c r="AB74" i="1"/>
  <c r="AA74" i="1"/>
  <c r="Z74" i="1"/>
  <c r="AA73" i="1"/>
  <c r="AB73" i="1"/>
  <c r="AC73" i="1"/>
  <c r="AD73" i="1"/>
  <c r="AE73" i="1"/>
  <c r="AF73" i="1"/>
  <c r="AG73" i="1"/>
  <c r="AH73" i="1"/>
  <c r="Z73" i="1"/>
  <c r="M8" i="1"/>
  <c r="L8" i="1"/>
  <c r="U18" i="1"/>
  <c r="U17" i="1"/>
  <c r="U16" i="1"/>
  <c r="BA343" i="1"/>
  <c r="AR343" i="1"/>
  <c r="BA342" i="1"/>
  <c r="AR342" i="1"/>
  <c r="BA341" i="1"/>
  <c r="AR341" i="1"/>
  <c r="BA340" i="1"/>
  <c r="AR340" i="1"/>
  <c r="BA339" i="1"/>
  <c r="AR339" i="1"/>
  <c r="BA338" i="1"/>
  <c r="AR338" i="1"/>
  <c r="BA337" i="1"/>
  <c r="AR337" i="1"/>
  <c r="BA336" i="1"/>
  <c r="AR336" i="1"/>
  <c r="BA335" i="1"/>
  <c r="AR335" i="1"/>
  <c r="BA334" i="1"/>
  <c r="AR334" i="1"/>
  <c r="BA333" i="1"/>
  <c r="AR333" i="1"/>
  <c r="BA332" i="1"/>
  <c r="AR332" i="1"/>
  <c r="BA331" i="1"/>
  <c r="AR331" i="1"/>
  <c r="BA330" i="1"/>
  <c r="AR330" i="1"/>
  <c r="BA329" i="1"/>
  <c r="AR329" i="1"/>
  <c r="BA328" i="1"/>
  <c r="AR328" i="1"/>
  <c r="BA327" i="1"/>
  <c r="AR327" i="1"/>
  <c r="BA326" i="1"/>
  <c r="AR326" i="1"/>
  <c r="BA325" i="1"/>
  <c r="AR325" i="1"/>
  <c r="BA324" i="1"/>
  <c r="AR324" i="1"/>
  <c r="BA323" i="1"/>
  <c r="AR323" i="1"/>
  <c r="BA322" i="1"/>
  <c r="AR322" i="1"/>
  <c r="BA321" i="1"/>
  <c r="AR321" i="1"/>
  <c r="BA320" i="1"/>
  <c r="AR320" i="1"/>
  <c r="BA319" i="1"/>
  <c r="AR319" i="1"/>
  <c r="BA318" i="1"/>
  <c r="AR318" i="1"/>
  <c r="BA317" i="1"/>
  <c r="AR317" i="1"/>
  <c r="BA316" i="1"/>
  <c r="AR316" i="1"/>
  <c r="BA315" i="1"/>
  <c r="AR315" i="1"/>
  <c r="BA314" i="1"/>
  <c r="AR314" i="1"/>
  <c r="BA313" i="1"/>
  <c r="AR313" i="1"/>
  <c r="BA312" i="1"/>
  <c r="AR312" i="1"/>
  <c r="BA311" i="1"/>
  <c r="AR311" i="1"/>
  <c r="BA310" i="1"/>
  <c r="AR310" i="1"/>
  <c r="BA309" i="1"/>
  <c r="AR309" i="1"/>
  <c r="BA308" i="1"/>
  <c r="AR308" i="1"/>
  <c r="BA307" i="1"/>
  <c r="AR307" i="1"/>
  <c r="BA306" i="1"/>
  <c r="AR306" i="1"/>
  <c r="BA305" i="1"/>
  <c r="AR305" i="1"/>
  <c r="BA304" i="1"/>
  <c r="AR304" i="1"/>
  <c r="BA303" i="1"/>
  <c r="AR303" i="1"/>
  <c r="BA302" i="1"/>
  <c r="AR302" i="1"/>
  <c r="BA301" i="1"/>
  <c r="AR301" i="1"/>
  <c r="BA300" i="1"/>
  <c r="AR300" i="1"/>
  <c r="BA299" i="1"/>
  <c r="AR299" i="1"/>
  <c r="BA298" i="1"/>
  <c r="AR298" i="1"/>
  <c r="BA297" i="1"/>
  <c r="AR297" i="1"/>
  <c r="BA296" i="1"/>
  <c r="AR296" i="1"/>
  <c r="BA295" i="1"/>
  <c r="AR295" i="1"/>
  <c r="BA294" i="1"/>
  <c r="AR294" i="1"/>
  <c r="BA293" i="1"/>
  <c r="AR293" i="1"/>
  <c r="BA292" i="1"/>
  <c r="AR292" i="1"/>
  <c r="BA291" i="1"/>
  <c r="AR291" i="1"/>
  <c r="BA290" i="1"/>
  <c r="AR290" i="1"/>
  <c r="BA289" i="1"/>
  <c r="AR289" i="1"/>
  <c r="BA288" i="1"/>
  <c r="AR288" i="1"/>
  <c r="BA287" i="1"/>
  <c r="AR287" i="1"/>
  <c r="BA286" i="1"/>
  <c r="AR286" i="1"/>
  <c r="BA285" i="1"/>
  <c r="AR285" i="1"/>
  <c r="BA284" i="1"/>
  <c r="AR284" i="1"/>
  <c r="BA283" i="1"/>
  <c r="AR283" i="1"/>
  <c r="BA282" i="1"/>
  <c r="AR282" i="1"/>
  <c r="BA281" i="1"/>
  <c r="AR281" i="1"/>
  <c r="BA280" i="1"/>
  <c r="AR280" i="1"/>
  <c r="BA279" i="1"/>
  <c r="AR279" i="1"/>
  <c r="BA278" i="1"/>
  <c r="AR278" i="1"/>
  <c r="BA277" i="1"/>
  <c r="AR277" i="1"/>
  <c r="BA276" i="1"/>
  <c r="AR276" i="1"/>
  <c r="BA275" i="1"/>
  <c r="AR275" i="1"/>
  <c r="BA274" i="1"/>
  <c r="AR274" i="1"/>
  <c r="BA273" i="1"/>
  <c r="AR273" i="1"/>
  <c r="BA272" i="1"/>
  <c r="AR272" i="1"/>
  <c r="BA271" i="1"/>
  <c r="AR271" i="1"/>
  <c r="BA270" i="1"/>
  <c r="AR270" i="1"/>
  <c r="BA269" i="1"/>
  <c r="AR269" i="1"/>
  <c r="BA268" i="1"/>
  <c r="AR268" i="1"/>
  <c r="BA267" i="1"/>
  <c r="AR267" i="1"/>
  <c r="BA266" i="1"/>
  <c r="AR266" i="1"/>
  <c r="BA265" i="1"/>
  <c r="AR265" i="1"/>
  <c r="BA264" i="1"/>
  <c r="AR264" i="1"/>
  <c r="BA263" i="1"/>
  <c r="AR263" i="1"/>
  <c r="BA262" i="1"/>
  <c r="AR262" i="1"/>
  <c r="BA261" i="1"/>
  <c r="AR261" i="1"/>
  <c r="BA260" i="1"/>
  <c r="AR260" i="1"/>
  <c r="BA259" i="1"/>
  <c r="AR259" i="1"/>
  <c r="BA258" i="1"/>
  <c r="AR258" i="1"/>
  <c r="BA257" i="1"/>
  <c r="AR257" i="1"/>
  <c r="BA256" i="1"/>
  <c r="AR256" i="1"/>
  <c r="BA255" i="1"/>
  <c r="AR255" i="1"/>
  <c r="BA254" i="1"/>
  <c r="AR254" i="1"/>
  <c r="BA253" i="1"/>
  <c r="AR253" i="1"/>
  <c r="BA252" i="1"/>
  <c r="AR252" i="1"/>
  <c r="BA251" i="1"/>
  <c r="AR251" i="1"/>
  <c r="BA250" i="1"/>
  <c r="AR250" i="1"/>
  <c r="BA249" i="1"/>
  <c r="AR249" i="1"/>
  <c r="BA248" i="1"/>
  <c r="AR248" i="1"/>
  <c r="BA247" i="1"/>
  <c r="AR247" i="1"/>
  <c r="BA246" i="1"/>
  <c r="AR246" i="1"/>
  <c r="BA245" i="1"/>
  <c r="AR245" i="1"/>
  <c r="BA244" i="1"/>
  <c r="AR244" i="1"/>
  <c r="BA243" i="1"/>
  <c r="AR243" i="1"/>
  <c r="BA242" i="1"/>
  <c r="AR242" i="1"/>
  <c r="BA241" i="1"/>
  <c r="AR241" i="1"/>
  <c r="BA240" i="1"/>
  <c r="AR240" i="1"/>
  <c r="BA239" i="1"/>
  <c r="AR239" i="1"/>
  <c r="BA238" i="1"/>
  <c r="AR238" i="1"/>
  <c r="BA237" i="1"/>
  <c r="AR237" i="1"/>
  <c r="BA236" i="1"/>
  <c r="AR236" i="1"/>
  <c r="BA235" i="1"/>
  <c r="AR235" i="1"/>
  <c r="BA234" i="1"/>
  <c r="AR234" i="1"/>
  <c r="BA233" i="1"/>
  <c r="AR233" i="1"/>
  <c r="BA232" i="1"/>
  <c r="AR232" i="1"/>
  <c r="BA231" i="1"/>
  <c r="AR231" i="1"/>
  <c r="BA230" i="1"/>
  <c r="AR230" i="1"/>
  <c r="BA229" i="1"/>
  <c r="AR229" i="1"/>
  <c r="BA228" i="1"/>
  <c r="AR228" i="1"/>
  <c r="BA227" i="1"/>
  <c r="AR227" i="1"/>
  <c r="BA226" i="1"/>
  <c r="AR226" i="1"/>
  <c r="BA225" i="1"/>
  <c r="AR225" i="1"/>
  <c r="BA224" i="1"/>
  <c r="AR224" i="1"/>
  <c r="BA223" i="1"/>
  <c r="AR223" i="1"/>
  <c r="BA222" i="1"/>
  <c r="AR222" i="1"/>
  <c r="BA221" i="1"/>
  <c r="AR221" i="1"/>
  <c r="BA220" i="1"/>
  <c r="AR220" i="1"/>
  <c r="BA219" i="1"/>
  <c r="AR219" i="1"/>
  <c r="BA218" i="1"/>
  <c r="AR218" i="1"/>
  <c r="BA217" i="1"/>
  <c r="AR217" i="1"/>
  <c r="BA216" i="1"/>
  <c r="AR216" i="1"/>
  <c r="BA215" i="1"/>
  <c r="AR215" i="1"/>
  <c r="BA214" i="1"/>
  <c r="AR214" i="1"/>
  <c r="BA213" i="1"/>
  <c r="AR213" i="1"/>
  <c r="BA212" i="1"/>
  <c r="AR212" i="1"/>
  <c r="BA211" i="1"/>
  <c r="AR211" i="1"/>
  <c r="BA210" i="1"/>
  <c r="AR210" i="1"/>
  <c r="BA209" i="1"/>
  <c r="AR209" i="1"/>
  <c r="BA208" i="1"/>
  <c r="AR208" i="1"/>
  <c r="BA207" i="1"/>
  <c r="AR207" i="1"/>
  <c r="BA206" i="1"/>
  <c r="AR206" i="1"/>
  <c r="BA205" i="1"/>
  <c r="AR205" i="1"/>
  <c r="BA204" i="1"/>
  <c r="AR204" i="1"/>
  <c r="BA203" i="1"/>
  <c r="AR203" i="1"/>
  <c r="BA202" i="1"/>
  <c r="AR202" i="1"/>
  <c r="BA201" i="1"/>
  <c r="AR201" i="1"/>
  <c r="BA200" i="1"/>
  <c r="AR200" i="1"/>
  <c r="BA199" i="1"/>
  <c r="AR199" i="1"/>
  <c r="BA198" i="1"/>
  <c r="AR198" i="1"/>
  <c r="BA197" i="1"/>
  <c r="AR197" i="1"/>
  <c r="BA196" i="1"/>
  <c r="AR196" i="1"/>
  <c r="BA195" i="1"/>
  <c r="AR195" i="1"/>
  <c r="BA194" i="1"/>
  <c r="AR194" i="1"/>
  <c r="BA193" i="1"/>
  <c r="AR193" i="1"/>
  <c r="BA192" i="1"/>
  <c r="AR192" i="1"/>
  <c r="BA191" i="1"/>
  <c r="AR191" i="1"/>
  <c r="BA190" i="1"/>
  <c r="AR190" i="1"/>
  <c r="BA189" i="1"/>
  <c r="AR189" i="1"/>
  <c r="BA188" i="1"/>
  <c r="AR188" i="1"/>
  <c r="BA187" i="1"/>
  <c r="AR187" i="1"/>
  <c r="BA186" i="1"/>
  <c r="AR186" i="1"/>
  <c r="BA185" i="1"/>
  <c r="AR185" i="1"/>
  <c r="BA184" i="1"/>
  <c r="AR184" i="1"/>
  <c r="BA183" i="1"/>
  <c r="AR183" i="1"/>
  <c r="BA182" i="1"/>
  <c r="AR182" i="1"/>
  <c r="BA181" i="1"/>
  <c r="AR181" i="1"/>
  <c r="BA180" i="1"/>
  <c r="AR180" i="1"/>
  <c r="BA179" i="1"/>
  <c r="AR179" i="1"/>
  <c r="BA178" i="1"/>
  <c r="AR178" i="1"/>
  <c r="BA177" i="1"/>
  <c r="AR177" i="1"/>
  <c r="BA176" i="1"/>
  <c r="AR176" i="1"/>
  <c r="BA175" i="1"/>
  <c r="AR175" i="1"/>
  <c r="BA174" i="1"/>
  <c r="AR174" i="1"/>
  <c r="BA173" i="1"/>
  <c r="AR173" i="1"/>
  <c r="BA172" i="1"/>
  <c r="AR172" i="1"/>
  <c r="BA171" i="1"/>
  <c r="AR171" i="1"/>
  <c r="BA170" i="1"/>
  <c r="AR170" i="1"/>
  <c r="BA169" i="1"/>
  <c r="AR169" i="1"/>
  <c r="BA168" i="1"/>
  <c r="AR168" i="1"/>
  <c r="BA167" i="1"/>
  <c r="AR167" i="1"/>
  <c r="BA166" i="1"/>
  <c r="AR166" i="1"/>
  <c r="BA165" i="1"/>
  <c r="AR165" i="1"/>
  <c r="BA164" i="1"/>
  <c r="AR164" i="1"/>
  <c r="BA163" i="1"/>
  <c r="AR163" i="1"/>
  <c r="BA162" i="1"/>
  <c r="AR162" i="1"/>
  <c r="BA161" i="1"/>
  <c r="AR161" i="1"/>
  <c r="BA160" i="1"/>
  <c r="AR160" i="1"/>
  <c r="BA159" i="1"/>
  <c r="AR159" i="1"/>
  <c r="BA158" i="1"/>
  <c r="AR158" i="1"/>
  <c r="BA157" i="1"/>
  <c r="AR157" i="1"/>
  <c r="BA156" i="1"/>
  <c r="AR156" i="1"/>
  <c r="BA155" i="1"/>
  <c r="AR155" i="1"/>
  <c r="BA154" i="1"/>
  <c r="AR154" i="1"/>
  <c r="BA153" i="1"/>
  <c r="AR153" i="1"/>
  <c r="BA152" i="1"/>
  <c r="AR152" i="1"/>
  <c r="BA151" i="1"/>
  <c r="AR151" i="1"/>
  <c r="BA150" i="1"/>
  <c r="AR150" i="1"/>
  <c r="BA149" i="1"/>
  <c r="AR149" i="1"/>
  <c r="BA148" i="1"/>
  <c r="AR148" i="1"/>
  <c r="BA147" i="1"/>
  <c r="AR147" i="1"/>
  <c r="BA146" i="1"/>
  <c r="AR146" i="1"/>
  <c r="BA145" i="1"/>
  <c r="AR145" i="1"/>
  <c r="BA144" i="1"/>
  <c r="AR144" i="1"/>
  <c r="BA143" i="1"/>
  <c r="AR143" i="1"/>
  <c r="BA142" i="1"/>
  <c r="AR142" i="1"/>
  <c r="BA141" i="1"/>
  <c r="AR141" i="1"/>
  <c r="BA140" i="1"/>
  <c r="AR140" i="1"/>
  <c r="BA139" i="1"/>
  <c r="AR139" i="1"/>
  <c r="BA138" i="1"/>
  <c r="AR138" i="1"/>
  <c r="BA137" i="1"/>
  <c r="AR137" i="1"/>
  <c r="BA136" i="1"/>
  <c r="AR136" i="1"/>
  <c r="BA135" i="1"/>
  <c r="AR135" i="1"/>
  <c r="BA134" i="1"/>
  <c r="AR134" i="1"/>
  <c r="BA133" i="1"/>
  <c r="AR133" i="1"/>
  <c r="BA132" i="1"/>
  <c r="AR132" i="1"/>
  <c r="BA131" i="1"/>
  <c r="AR131" i="1"/>
  <c r="BA130" i="1"/>
  <c r="AR130" i="1"/>
  <c r="BA129" i="1"/>
  <c r="AR129" i="1"/>
  <c r="BA128" i="1"/>
  <c r="AR128" i="1"/>
  <c r="BA127" i="1"/>
  <c r="AR127" i="1"/>
  <c r="BA126" i="1"/>
  <c r="AR126" i="1"/>
  <c r="BA125" i="1"/>
  <c r="AR125" i="1"/>
  <c r="BA124" i="1"/>
  <c r="AR124" i="1"/>
  <c r="BA123" i="1"/>
  <c r="AR123" i="1"/>
  <c r="BA122" i="1"/>
  <c r="AR122" i="1"/>
  <c r="BA121" i="1"/>
  <c r="AR121" i="1"/>
  <c r="BA120" i="1"/>
  <c r="AR120" i="1"/>
  <c r="BA119" i="1"/>
  <c r="AR119" i="1"/>
  <c r="BA118" i="1"/>
  <c r="AR118" i="1"/>
  <c r="BA117" i="1"/>
  <c r="AR117" i="1"/>
  <c r="BA116" i="1"/>
  <c r="AR116" i="1"/>
  <c r="BA115" i="1"/>
  <c r="AR115" i="1"/>
  <c r="BA114" i="1"/>
  <c r="AR114" i="1"/>
  <c r="BA113" i="1"/>
  <c r="AR113" i="1"/>
  <c r="BA112" i="1"/>
  <c r="AR112" i="1"/>
  <c r="BA111" i="1"/>
  <c r="AR111" i="1"/>
  <c r="BA110" i="1"/>
  <c r="AR110" i="1"/>
  <c r="BA109" i="1"/>
  <c r="AR109" i="1"/>
  <c r="BA108" i="1"/>
  <c r="AR108" i="1"/>
  <c r="BA107" i="1"/>
  <c r="AR107" i="1"/>
  <c r="BA106" i="1"/>
  <c r="AR106" i="1"/>
  <c r="BA105" i="1"/>
  <c r="AR105" i="1"/>
  <c r="BA104" i="1"/>
  <c r="AR104" i="1"/>
  <c r="BA103" i="1"/>
  <c r="AR103" i="1"/>
  <c r="BA102" i="1"/>
  <c r="AR102" i="1"/>
  <c r="BA101" i="1"/>
  <c r="AR101" i="1"/>
  <c r="BA100" i="1"/>
  <c r="AR100" i="1"/>
  <c r="BA99" i="1"/>
  <c r="AR99" i="1"/>
  <c r="BA98" i="1"/>
  <c r="AR98" i="1"/>
  <c r="BA97" i="1"/>
  <c r="AR97" i="1"/>
  <c r="BA96" i="1"/>
  <c r="AR96" i="1"/>
  <c r="BA95" i="1"/>
  <c r="AR95" i="1"/>
  <c r="BA94" i="1"/>
  <c r="AR94" i="1"/>
  <c r="BA93" i="1"/>
  <c r="AR93" i="1"/>
  <c r="BA92" i="1"/>
  <c r="AR92" i="1"/>
  <c r="BA91" i="1"/>
  <c r="AR91" i="1"/>
  <c r="BA90" i="1"/>
  <c r="AR90" i="1"/>
  <c r="BA89" i="1"/>
  <c r="AR89" i="1"/>
  <c r="BA88" i="1"/>
  <c r="AR88" i="1"/>
  <c r="BA87" i="1"/>
  <c r="AR87" i="1"/>
  <c r="BA86" i="1"/>
  <c r="AR86" i="1"/>
  <c r="BA85" i="1"/>
  <c r="AR85" i="1"/>
  <c r="BA84" i="1"/>
  <c r="AR84" i="1"/>
  <c r="BA83" i="1"/>
  <c r="AR83" i="1"/>
  <c r="BA82" i="1"/>
  <c r="AR82" i="1"/>
  <c r="BA81" i="1"/>
  <c r="AR81" i="1"/>
  <c r="BA80" i="1"/>
  <c r="AR80" i="1"/>
  <c r="BA79" i="1"/>
  <c r="AR79" i="1"/>
  <c r="BA78" i="1"/>
  <c r="AR78" i="1"/>
  <c r="BA77" i="1"/>
  <c r="AR77" i="1"/>
  <c r="BA76" i="1"/>
  <c r="AR76" i="1"/>
  <c r="BA75" i="1"/>
  <c r="AR75" i="1"/>
  <c r="BA74" i="1"/>
  <c r="AR74" i="1"/>
  <c r="BA73" i="1"/>
  <c r="AR73" i="1"/>
  <c r="BA72" i="1"/>
  <c r="AR72" i="1"/>
  <c r="BA71" i="1"/>
  <c r="AR71" i="1"/>
  <c r="BA70" i="1"/>
  <c r="AR70" i="1"/>
  <c r="BA69" i="1"/>
  <c r="AR69" i="1"/>
  <c r="BA68" i="1"/>
  <c r="AR68" i="1"/>
  <c r="BA67" i="1"/>
  <c r="AR67" i="1"/>
  <c r="BA66" i="1"/>
  <c r="AR66" i="1"/>
  <c r="BA65" i="1"/>
  <c r="AR65" i="1"/>
  <c r="BA64" i="1"/>
  <c r="AR64" i="1"/>
  <c r="BA63" i="1"/>
  <c r="AR63" i="1"/>
  <c r="BA62" i="1"/>
  <c r="AR62" i="1"/>
  <c r="BA61" i="1"/>
  <c r="AR61" i="1"/>
  <c r="BA60" i="1"/>
  <c r="AR60" i="1"/>
  <c r="BA59" i="1"/>
  <c r="AR59" i="1"/>
  <c r="BA58" i="1"/>
  <c r="AR58" i="1"/>
  <c r="BA57" i="1"/>
  <c r="AR57" i="1"/>
  <c r="BA56" i="1"/>
  <c r="AR56" i="1"/>
  <c r="BA55" i="1"/>
  <c r="AR55" i="1"/>
  <c r="BA54" i="1"/>
  <c r="AR54" i="1"/>
  <c r="BA53" i="1"/>
  <c r="AR53" i="1"/>
  <c r="BA52" i="1"/>
  <c r="AR52" i="1"/>
  <c r="BA51" i="1"/>
  <c r="AR51" i="1"/>
  <c r="BA50" i="1"/>
  <c r="AR50" i="1"/>
  <c r="BA49" i="1"/>
  <c r="AR49" i="1"/>
  <c r="BA48" i="1"/>
  <c r="AR48" i="1"/>
  <c r="BA47" i="1"/>
  <c r="AR47" i="1"/>
  <c r="BA46" i="1"/>
  <c r="AR46" i="1"/>
  <c r="BA45" i="1"/>
  <c r="AR45" i="1"/>
  <c r="BA44" i="1"/>
  <c r="AR44" i="1"/>
  <c r="BA43" i="1"/>
  <c r="AR43" i="1"/>
  <c r="BA42" i="1"/>
  <c r="AR42" i="1"/>
  <c r="BA41" i="1"/>
  <c r="AR41" i="1"/>
  <c r="BA40" i="1"/>
  <c r="AR40" i="1"/>
  <c r="BA39" i="1"/>
  <c r="AR39" i="1"/>
  <c r="BA38" i="1"/>
  <c r="AR38" i="1"/>
  <c r="BA37" i="1"/>
  <c r="AR37" i="1"/>
  <c r="BA36" i="1"/>
  <c r="AR36" i="1"/>
  <c r="BA35" i="1"/>
  <c r="AR35" i="1"/>
  <c r="BA34" i="1"/>
  <c r="AR34" i="1"/>
  <c r="N8" i="1" l="1"/>
  <c r="V7" i="1" s="1"/>
  <c r="Q8" i="1"/>
  <c r="M9" i="1" l="1"/>
  <c r="Q14" i="1"/>
  <c r="L9" i="1"/>
  <c r="T15" i="1"/>
  <c r="T17" i="1" l="1"/>
  <c r="S18" i="1" s="1"/>
  <c r="S16" i="1"/>
  <c r="T16" i="1"/>
  <c r="S17" i="1" s="1"/>
  <c r="N9" i="1"/>
  <c r="N10" i="1" s="1"/>
  <c r="L16" i="1"/>
  <c r="L17" i="1" l="1"/>
  <c r="T18" i="1"/>
  <c r="L18" i="1" s="1"/>
  <c r="Q16" i="1"/>
  <c r="M16" i="1" s="1"/>
  <c r="O9" i="1"/>
  <c r="P9" i="1" s="1"/>
  <c r="V8" i="1"/>
  <c r="H16" i="1" l="1"/>
  <c r="K16" i="1"/>
  <c r="N16" i="1"/>
  <c r="O16" i="1" s="1"/>
  <c r="V9" i="1"/>
  <c r="Q17" i="1"/>
  <c r="M17" i="1" s="1"/>
  <c r="N17" i="1" s="1"/>
  <c r="V10" i="1" l="1"/>
  <c r="Q18" i="1"/>
  <c r="M18" i="1" s="1"/>
  <c r="V11" i="1" s="1"/>
  <c r="K17" i="1"/>
  <c r="H17" i="1"/>
  <c r="O17" i="1"/>
  <c r="N18" i="1" l="1"/>
  <c r="O18" i="1" s="1"/>
  <c r="H18" i="1"/>
  <c r="K18" i="1"/>
</calcChain>
</file>

<file path=xl/sharedStrings.xml><?xml version="1.0" encoding="utf-8"?>
<sst xmlns="http://schemas.openxmlformats.org/spreadsheetml/2006/main" count="2121" uniqueCount="237">
  <si>
    <t>Yes</t>
  </si>
  <si>
    <t>No</t>
  </si>
  <si>
    <t>Step</t>
  </si>
  <si>
    <t>Lane</t>
  </si>
  <si>
    <t>2019-20</t>
  </si>
  <si>
    <t>2020-21</t>
  </si>
  <si>
    <t>2021-22</t>
  </si>
  <si>
    <t>2018 - 2019 Salary Schedule</t>
  </si>
  <si>
    <t>2019 - 2020 Salary Schedule</t>
  </si>
  <si>
    <t>Returning Members</t>
  </si>
  <si>
    <t>New Hires</t>
  </si>
  <si>
    <t>Location</t>
  </si>
  <si>
    <t>Grade</t>
  </si>
  <si>
    <t>MapStep_18</t>
  </si>
  <si>
    <t>AlphaStep</t>
  </si>
  <si>
    <t>Lane Label</t>
  </si>
  <si>
    <t>Battleship</t>
  </si>
  <si>
    <t>BA</t>
  </si>
  <si>
    <t>BA +8</t>
  </si>
  <si>
    <t>BA +16</t>
  </si>
  <si>
    <t>BA +24</t>
  </si>
  <si>
    <t>MA</t>
  </si>
  <si>
    <t>MA +8</t>
  </si>
  <si>
    <t>MA +16</t>
  </si>
  <si>
    <t>MA +24</t>
  </si>
  <si>
    <t>MA +32</t>
  </si>
  <si>
    <t>MA +40</t>
  </si>
  <si>
    <t>A</t>
  </si>
  <si>
    <t>A-1</t>
  </si>
  <si>
    <t>BA+0</t>
  </si>
  <si>
    <t>BA+10</t>
  </si>
  <si>
    <t>BA+20</t>
  </si>
  <si>
    <t>BA+30</t>
  </si>
  <si>
    <t>BA+40</t>
  </si>
  <si>
    <t>BA+50</t>
  </si>
  <si>
    <t>BA+60</t>
  </si>
  <si>
    <t>BA+70</t>
  </si>
  <si>
    <t>B</t>
  </si>
  <si>
    <t>+10</t>
  </si>
  <si>
    <t>C</t>
  </si>
  <si>
    <t>+20</t>
  </si>
  <si>
    <t>D</t>
  </si>
  <si>
    <t>+30</t>
  </si>
  <si>
    <t>B-1</t>
  </si>
  <si>
    <t>E</t>
  </si>
  <si>
    <t>+40</t>
  </si>
  <si>
    <t>C-1</t>
  </si>
  <si>
    <t>F</t>
  </si>
  <si>
    <t>+50</t>
  </si>
  <si>
    <t>D-1</t>
  </si>
  <si>
    <t>G</t>
  </si>
  <si>
    <t>+60</t>
  </si>
  <si>
    <t>E-1</t>
  </si>
  <si>
    <t>H</t>
  </si>
  <si>
    <t>+70</t>
  </si>
  <si>
    <t>F-1</t>
  </si>
  <si>
    <t>I</t>
  </si>
  <si>
    <t>J</t>
  </si>
  <si>
    <t>G-1</t>
  </si>
  <si>
    <t>K</t>
  </si>
  <si>
    <t>H-1</t>
  </si>
  <si>
    <t>L</t>
  </si>
  <si>
    <t>I-1</t>
  </si>
  <si>
    <t>M</t>
  </si>
  <si>
    <t>N</t>
  </si>
  <si>
    <t>O</t>
  </si>
  <si>
    <t>P</t>
  </si>
  <si>
    <t>Q</t>
  </si>
  <si>
    <t>R</t>
  </si>
  <si>
    <t>J-1</t>
  </si>
  <si>
    <t>S</t>
  </si>
  <si>
    <t>T</t>
  </si>
  <si>
    <t>K-1</t>
  </si>
  <si>
    <t>2020 - 2021 Salary Schedule</t>
  </si>
  <si>
    <t>2021 - 2022 Salary Schedule</t>
  </si>
  <si>
    <t>L-1</t>
  </si>
  <si>
    <t>M-1</t>
  </si>
  <si>
    <t>N-1</t>
  </si>
  <si>
    <t>O-1</t>
  </si>
  <si>
    <t>P-1</t>
  </si>
  <si>
    <t>A-2</t>
  </si>
  <si>
    <t>B-2</t>
  </si>
  <si>
    <t>C-2</t>
  </si>
  <si>
    <t>D-2</t>
  </si>
  <si>
    <t>E-2</t>
  </si>
  <si>
    <t>F-2</t>
  </si>
  <si>
    <t>G-2</t>
  </si>
  <si>
    <t>H-2</t>
  </si>
  <si>
    <t>I-2</t>
  </si>
  <si>
    <t>J-2</t>
  </si>
  <si>
    <t>K-2</t>
  </si>
  <si>
    <t>L-2</t>
  </si>
  <si>
    <t>M-2</t>
  </si>
  <si>
    <t>N-2</t>
  </si>
  <si>
    <t>O-2</t>
  </si>
  <si>
    <t>P-2</t>
  </si>
  <si>
    <t>A-3</t>
  </si>
  <si>
    <t>B-3</t>
  </si>
  <si>
    <t>C-3</t>
  </si>
  <si>
    <t>D-3</t>
  </si>
  <si>
    <t>E-3</t>
  </si>
  <si>
    <t>F-3</t>
  </si>
  <si>
    <t>G-3</t>
  </si>
  <si>
    <t>H-3</t>
  </si>
  <si>
    <t>I-3</t>
  </si>
  <si>
    <t>J-3</t>
  </si>
  <si>
    <t>K-3</t>
  </si>
  <si>
    <t>L-3</t>
  </si>
  <si>
    <t>M-3</t>
  </si>
  <si>
    <t>N-3</t>
  </si>
  <si>
    <t>O-3</t>
  </si>
  <si>
    <t>P-3</t>
  </si>
  <si>
    <t>Q-3</t>
  </si>
  <si>
    <t>A-4</t>
  </si>
  <si>
    <t>B-4</t>
  </si>
  <si>
    <t>C-4</t>
  </si>
  <si>
    <t>D-4</t>
  </si>
  <si>
    <t>E-4</t>
  </si>
  <si>
    <t>F-4</t>
  </si>
  <si>
    <t>G-4</t>
  </si>
  <si>
    <t>H-4</t>
  </si>
  <si>
    <t>I-4</t>
  </si>
  <si>
    <t>J-4</t>
  </si>
  <si>
    <t>K-4</t>
  </si>
  <si>
    <t>L-4</t>
  </si>
  <si>
    <t>M-4</t>
  </si>
  <si>
    <t>N-4</t>
  </si>
  <si>
    <t>O-4</t>
  </si>
  <si>
    <t>P-4</t>
  </si>
  <si>
    <t>Q-4</t>
  </si>
  <si>
    <t>R-4</t>
  </si>
  <si>
    <t>A-5</t>
  </si>
  <si>
    <t>B-5</t>
  </si>
  <si>
    <t>C-5</t>
  </si>
  <si>
    <t>D-5</t>
  </si>
  <si>
    <t>E-5</t>
  </si>
  <si>
    <t>F-5</t>
  </si>
  <si>
    <t>G-5</t>
  </si>
  <si>
    <t>H-5</t>
  </si>
  <si>
    <t>I-5</t>
  </si>
  <si>
    <t>J-5</t>
  </si>
  <si>
    <t>K-5</t>
  </si>
  <si>
    <t>L-5</t>
  </si>
  <si>
    <t>M-5</t>
  </si>
  <si>
    <t>N-5</t>
  </si>
  <si>
    <t>O-5</t>
  </si>
  <si>
    <t>P-5</t>
  </si>
  <si>
    <t>Q-5</t>
  </si>
  <si>
    <t>R-5</t>
  </si>
  <si>
    <t>S-5</t>
  </si>
  <si>
    <t>T-5</t>
  </si>
  <si>
    <t>A-6</t>
  </si>
  <si>
    <t>B-6</t>
  </si>
  <si>
    <t>C-6</t>
  </si>
  <si>
    <t>D-6</t>
  </si>
  <si>
    <t>E-6</t>
  </si>
  <si>
    <t>F-6</t>
  </si>
  <si>
    <t>G-6</t>
  </si>
  <si>
    <t>H-6</t>
  </si>
  <si>
    <t>I-6</t>
  </si>
  <si>
    <t>J-6</t>
  </si>
  <si>
    <t>K-6</t>
  </si>
  <si>
    <t>L-6</t>
  </si>
  <si>
    <t>M-6</t>
  </si>
  <si>
    <t>N-6</t>
  </si>
  <si>
    <t>O-6</t>
  </si>
  <si>
    <t>P-6</t>
  </si>
  <si>
    <t>Q-6</t>
  </si>
  <si>
    <t>R-6</t>
  </si>
  <si>
    <t>S-6</t>
  </si>
  <si>
    <t>T-6</t>
  </si>
  <si>
    <t>A-7</t>
  </si>
  <si>
    <t>B-7</t>
  </si>
  <si>
    <t>C-7</t>
  </si>
  <si>
    <t>D-7</t>
  </si>
  <si>
    <t>E-7</t>
  </si>
  <si>
    <t>F-7</t>
  </si>
  <si>
    <t>G-7</t>
  </si>
  <si>
    <t>H-7</t>
  </si>
  <si>
    <t>I-7</t>
  </si>
  <si>
    <t>J-7</t>
  </si>
  <si>
    <t>K-7</t>
  </si>
  <si>
    <t>L-7</t>
  </si>
  <si>
    <t>M-7</t>
  </si>
  <si>
    <t>N-7</t>
  </si>
  <si>
    <t>O-7</t>
  </si>
  <si>
    <t>P-7</t>
  </si>
  <si>
    <t>Q-7</t>
  </si>
  <si>
    <t>R-7</t>
  </si>
  <si>
    <t>S-7</t>
  </si>
  <si>
    <t>T-7</t>
  </si>
  <si>
    <t>A-8</t>
  </si>
  <si>
    <t>B-8</t>
  </si>
  <si>
    <t>C-8</t>
  </si>
  <si>
    <t>D-8</t>
  </si>
  <si>
    <t>E-8</t>
  </si>
  <si>
    <t>F-8</t>
  </si>
  <si>
    <t>G-8</t>
  </si>
  <si>
    <t>H-8</t>
  </si>
  <si>
    <t>I-8</t>
  </si>
  <si>
    <t>J-8</t>
  </si>
  <si>
    <t>K-8</t>
  </si>
  <si>
    <t>L-8</t>
  </si>
  <si>
    <t>M-8</t>
  </si>
  <si>
    <t>N-8</t>
  </si>
  <si>
    <t>O-8</t>
  </si>
  <si>
    <t>P-8</t>
  </si>
  <si>
    <t>Q-8</t>
  </si>
  <si>
    <t>R-8</t>
  </si>
  <si>
    <t>S-8</t>
  </si>
  <si>
    <t>T-8</t>
  </si>
  <si>
    <t>Annual</t>
  </si>
  <si>
    <t>Conv</t>
  </si>
  <si>
    <t>2017-18 Salary Schedule</t>
  </si>
  <si>
    <t>Answer the following two prompts based upon the information in the April 12 letter from Human Resources:</t>
  </si>
  <si>
    <t>Salary</t>
  </si>
  <si>
    <t>This tool is provided to help you calculate the impact of the tentative agreement on your earnings from the salary schedule. 
The numbers shown represent your salary including TRS.  This tool should model nearly all situations.</t>
  </si>
  <si>
    <t>Current Step, Lane, and Salary:</t>
  </si>
  <si>
    <t>Mapped Step, Lane, and Salary on new salary schedule model:</t>
  </si>
  <si>
    <t xml:space="preserve">Difference in annual salary for 2018-19 (retro pay)  </t>
  </si>
  <si>
    <t xml:space="preserve">Prorated amount will be included in the May 17 paycheck. </t>
  </si>
  <si>
    <t>Increase ($)</t>
  </si>
  <si>
    <t>Increase (%)</t>
  </si>
  <si>
    <t>Calculations going forward based upon information you provide:</t>
  </si>
  <si>
    <r>
      <t xml:space="preserve">Initial Placement and Retro Pay Calculation
</t>
    </r>
    <r>
      <rPr>
        <b/>
        <i/>
        <sz val="10"/>
        <color theme="8" tint="-0.499984740745262"/>
        <rFont val="Calibri"/>
        <family val="2"/>
      </rPr>
      <t>Calculation assumes full year at these pay levels. Mid-year lane change will impact this calculation.</t>
    </r>
    <r>
      <rPr>
        <b/>
        <i/>
        <sz val="10"/>
        <color theme="8" tint="-0.499984740745262"/>
        <rFont val="Calibri"/>
        <family val="2"/>
        <scheme val="minor"/>
      </rPr>
      <t xml:space="preserve"> Contact HR or ETA for assistance if you have questions.</t>
    </r>
  </si>
  <si>
    <t>*  Your response determines whether or not you qualify for a step during the mapping to the new model and may impact initial placment.</t>
  </si>
  <si>
    <t>Did you qualify for a lane change 
as of Feb 15, 2019?</t>
  </si>
  <si>
    <t>Were you in the District for the 
2017-2018 school year?*</t>
  </si>
  <si>
    <t xml:space="preserve">This model will assume you were in this lane ALL year, since Aug 2018, therefore overstating this year's salary.
It will generate accurate annual rates going forward beginning 2019-20. </t>
  </si>
  <si>
    <t>Since you were in T+70 for the year, you qualify for the 1.5% 403(b) matching provision going forward.</t>
  </si>
  <si>
    <t>Lane changes you expect to 
earn for the given year (max 2):</t>
  </si>
  <si>
    <t>Current</t>
  </si>
  <si>
    <t>18-19</t>
  </si>
  <si>
    <t>19-20</t>
  </si>
  <si>
    <t>20-21</t>
  </si>
  <si>
    <t>21-22</t>
  </si>
  <si>
    <t>Since you're in +70 Lane, any additional earned lane increments are converted to step increment.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</si>
</sst>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
    <numFmt numFmtId="166" formatCode="&quot;$&quot;#,##0.00"/>
  </numFmts>
  <fonts count="29">
    <font>
      <sz val="11"/>
      <color theme="1"/>
      <name val="Calibri"/>
      <family val="2"/>
      <scheme val="minor"/>
    </font>
    <font>
      <sz val="10"/>
      <name val="Arial"/>
      <family val="2"/>
    </font>
    <font>
      <sz val="10"/>
      <name val="Arial Unicode MS"/>
      <family val="2"/>
    </font>
    <font>
      <sz val="10"/>
      <name val="Calibri"/>
      <family val="2"/>
      <scheme val="minor"/>
    </font>
    <font>
      <b/>
      <sz val="10"/>
      <name val="MS Sans Serif"/>
      <family val="2"/>
    </font>
    <font>
      <sz val="11"/>
      <color rgb="FF000000"/>
      <name val="Calibri"/>
      <family val="2"/>
      <scheme val="minor"/>
    </font>
    <font>
      <sz val="9"/>
      <name val="Calibri"/>
      <family val="2"/>
      <scheme val="minor"/>
    </font>
    <font>
      <sz val="1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1"/>
      <name val="Calibri"/>
      <family val="2"/>
      <scheme val="minor"/>
    </font>
    <font>
      <b/>
      <sz val="11"/>
      <color rgb="FFFFFFFF"/>
      <name val="Calibri"/>
      <family val="2"/>
      <scheme val="minor"/>
    </font>
    <font>
      <b/>
      <sz val="11"/>
      <color indexed="18"/>
      <name val="Calibri"/>
      <family val="2"/>
      <scheme val="minor"/>
    </font>
    <font>
      <b/>
      <sz val="11"/>
      <color indexed="9"/>
      <name val="Calibri"/>
      <family val="2"/>
      <scheme val="minor"/>
    </font>
    <font>
      <i/>
      <sz val="11"/>
      <name val="Calibri"/>
      <family val="2"/>
      <scheme val="minor"/>
    </font>
    <font>
      <b/>
      <sz val="11"/>
      <color rgb="FF002060"/>
      <name val="Calibri"/>
      <family val="2"/>
      <scheme val="minor"/>
    </font>
    <font>
      <b/>
      <sz val="14"/>
      <color theme="8"/>
      <name val="Calibri"/>
      <family val="2"/>
      <scheme val="minor"/>
    </font>
    <font>
      <u/>
      <sz val="11"/>
      <name val="Calibri"/>
      <family val="2"/>
      <scheme val="minor"/>
    </font>
    <font>
      <b/>
      <sz val="14"/>
      <color theme="8" tint="-0.499984740745262"/>
      <name val="Calibri"/>
      <family val="2"/>
      <scheme val="minor"/>
    </font>
    <font>
      <b/>
      <i/>
      <sz val="10"/>
      <color theme="8" tint="-0.499984740745262"/>
      <name val="Calibri"/>
      <family val="2"/>
    </font>
    <font>
      <b/>
      <i/>
      <sz val="10"/>
      <color theme="8" tint="-0.499984740745262"/>
      <name val="Calibri"/>
      <family val="2"/>
      <scheme val="minor"/>
    </font>
    <font>
      <i/>
      <sz val="10"/>
      <name val="Calibri"/>
      <family val="2"/>
      <scheme val="minor"/>
    </font>
    <font>
      <sz val="8"/>
      <color rgb="FF002060"/>
      <name val="Calibri"/>
      <family val="2"/>
      <scheme val="minor"/>
    </font>
    <font>
      <i/>
      <sz val="11"/>
      <color theme="0"/>
      <name val="Calibri"/>
      <family val="2"/>
      <scheme val="minor"/>
    </font>
    <font>
      <sz val="11"/>
      <color theme="5"/>
      <name val="Calibri"/>
      <family val="2"/>
      <scheme val="minor"/>
    </font>
    <font>
      <b/>
      <sz val="14"/>
      <color theme="5"/>
      <name val="Calibri"/>
      <family val="2"/>
      <scheme val="minor"/>
    </font>
    <font>
      <b/>
      <sz val="14"/>
      <color rgb="FFFF0000"/>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rgb="FF002060"/>
        <bgColor rgb="FF4C68A2"/>
      </patternFill>
    </fill>
    <fill>
      <patternFill patternType="solid">
        <fgColor rgb="FF002060"/>
        <bgColor indexed="64"/>
      </patternFill>
    </fill>
    <fill>
      <patternFill patternType="solid">
        <fgColor theme="8" tint="0.79998168889431442"/>
        <bgColor indexed="64"/>
      </patternFill>
    </fill>
    <fill>
      <patternFill patternType="solid">
        <fgColor theme="7"/>
        <bgColor indexed="64"/>
      </patternFill>
    </fill>
    <fill>
      <patternFill patternType="solid">
        <fgColor theme="6"/>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E5E5E5"/>
      </left>
      <right style="thin">
        <color rgb="FFE5E5E5"/>
      </right>
      <top style="thin">
        <color rgb="FFE5E5E5"/>
      </top>
      <bottom style="thin">
        <color rgb="FFE5E5E5"/>
      </bottom>
      <diagonal/>
    </border>
    <border>
      <left style="thin">
        <color rgb="FFE5E5E5"/>
      </left>
      <right/>
      <top style="thin">
        <color rgb="FFE5E5E5"/>
      </top>
      <bottom style="thin">
        <color rgb="FFE5E5E5"/>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medium">
        <color theme="0"/>
      </left>
      <right/>
      <top/>
      <bottom/>
      <diagonal/>
    </border>
    <border>
      <left/>
      <right style="medium">
        <color theme="0"/>
      </right>
      <top/>
      <bottom style="medium">
        <color indexed="64"/>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0" fontId="4" fillId="0" borderId="7">
      <alignment horizontal="center"/>
    </xf>
    <xf numFmtId="0" fontId="5" fillId="0" borderId="0"/>
  </cellStyleXfs>
  <cellXfs count="110">
    <xf numFmtId="0" fontId="0" fillId="0" borderId="0" xfId="0"/>
    <xf numFmtId="0" fontId="7" fillId="0" borderId="0" xfId="1" applyFont="1" applyFill="1" applyBorder="1" applyAlignment="1" applyProtection="1">
      <alignment vertical="center"/>
    </xf>
    <xf numFmtId="0" fontId="7" fillId="0" borderId="0" xfId="1" applyFont="1" applyFill="1" applyBorder="1" applyAlignment="1" applyProtection="1">
      <alignment vertical="center" wrapText="1"/>
    </xf>
    <xf numFmtId="0" fontId="7" fillId="0" borderId="0" xfId="1" applyFont="1" applyFill="1" applyBorder="1" applyProtection="1"/>
    <xf numFmtId="0" fontId="7" fillId="0" borderId="0" xfId="1" applyFont="1" applyFill="1" applyProtection="1"/>
    <xf numFmtId="0" fontId="14" fillId="0" borderId="7"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7" fillId="0" borderId="0" xfId="1" applyFont="1" applyFill="1" applyAlignment="1" applyProtection="1">
      <alignment horizontal="center" vertical="center"/>
    </xf>
    <xf numFmtId="164" fontId="7" fillId="0" borderId="0" xfId="2" applyNumberFormat="1" applyFont="1" applyFill="1" applyBorder="1" applyAlignment="1" applyProtection="1">
      <alignment horizontal="center" vertical="center"/>
    </xf>
    <xf numFmtId="0" fontId="7" fillId="0" borderId="0" xfId="1" applyFont="1" applyFill="1" applyBorder="1" applyAlignment="1" applyProtection="1">
      <alignment horizontal="center"/>
    </xf>
    <xf numFmtId="0" fontId="7" fillId="0" borderId="0" xfId="1" applyFont="1" applyFill="1" applyBorder="1" applyAlignment="1" applyProtection="1">
      <alignment horizontal="center" vertical="center"/>
    </xf>
    <xf numFmtId="164" fontId="7" fillId="0" borderId="0" xfId="1" applyNumberFormat="1" applyFont="1" applyFill="1" applyBorder="1" applyAlignment="1" applyProtection="1">
      <alignment horizontal="center" vertical="center"/>
    </xf>
    <xf numFmtId="165" fontId="7" fillId="0" borderId="0" xfId="3" applyNumberFormat="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164" fontId="7" fillId="0" borderId="0" xfId="1" applyNumberFormat="1" applyFont="1" applyFill="1" applyProtection="1"/>
    <xf numFmtId="0" fontId="12" fillId="0" borderId="0" xfId="1" applyFont="1" applyFill="1" applyBorder="1" applyAlignment="1" applyProtection="1">
      <alignment vertical="center"/>
    </xf>
    <xf numFmtId="0" fontId="14" fillId="0" borderId="0" xfId="1" applyFont="1" applyFill="1" applyBorder="1" applyAlignment="1" applyProtection="1"/>
    <xf numFmtId="0" fontId="17" fillId="0" borderId="0" xfId="1" applyFont="1" applyFill="1" applyBorder="1" applyAlignment="1" applyProtection="1">
      <alignment horizontal="center" vertical="center"/>
    </xf>
    <xf numFmtId="0" fontId="7" fillId="0" borderId="0" xfId="1" applyFont="1" applyFill="1" applyAlignment="1" applyProtection="1">
      <alignment horizontal="center"/>
    </xf>
    <xf numFmtId="0" fontId="12" fillId="0" borderId="0" xfId="1" applyFont="1" applyFill="1" applyBorder="1" applyProtection="1"/>
    <xf numFmtId="0" fontId="7" fillId="0" borderId="0" xfId="1" applyFont="1" applyFill="1" applyBorder="1" applyAlignment="1" applyProtection="1">
      <alignment horizontal="center" vertical="center" wrapText="1"/>
    </xf>
    <xf numFmtId="0" fontId="7" fillId="12" borderId="0" xfId="1" applyFont="1" applyFill="1" applyBorder="1" applyAlignment="1" applyProtection="1">
      <alignment horizontal="center" vertical="center"/>
      <protection locked="0"/>
    </xf>
    <xf numFmtId="0" fontId="8" fillId="0" borderId="0" xfId="0" applyFont="1" applyProtection="1"/>
    <xf numFmtId="0" fontId="9" fillId="0" borderId="0" xfId="5" applyFont="1" applyFill="1" applyBorder="1" applyAlignment="1" applyProtection="1">
      <alignment horizontal="center"/>
    </xf>
    <xf numFmtId="0" fontId="8" fillId="0" borderId="0" xfId="0" applyFont="1" applyFill="1" applyBorder="1" applyProtection="1"/>
    <xf numFmtId="3" fontId="13" fillId="4" borderId="0" xfId="0" applyNumberFormat="1" applyFont="1" applyFill="1" applyAlignment="1" applyProtection="1">
      <alignment horizontal="center" vertical="center" wrapText="1" readingOrder="1"/>
    </xf>
    <xf numFmtId="1" fontId="13" fillId="5" borderId="0" xfId="0" applyNumberFormat="1" applyFont="1" applyFill="1" applyAlignment="1" applyProtection="1">
      <alignment horizontal="center" vertical="center" wrapText="1" readingOrder="1"/>
    </xf>
    <xf numFmtId="0" fontId="7" fillId="0" borderId="0" xfId="5" applyFont="1" applyAlignment="1" applyProtection="1">
      <alignment horizontal="center"/>
    </xf>
    <xf numFmtId="0" fontId="7" fillId="0" borderId="0" xfId="5" applyFont="1" applyFill="1" applyBorder="1" applyAlignment="1" applyProtection="1">
      <alignment horizontal="center"/>
    </xf>
    <xf numFmtId="0" fontId="12" fillId="0" borderId="7" xfId="6" applyFont="1" applyAlignment="1" applyProtection="1">
      <alignment horizontal="center" wrapText="1"/>
    </xf>
    <xf numFmtId="0" fontId="8" fillId="0" borderId="0" xfId="0" applyFont="1" applyAlignment="1" applyProtection="1">
      <alignment horizontal="center"/>
    </xf>
    <xf numFmtId="0" fontId="8" fillId="0" borderId="0" xfId="0" quotePrefix="1" applyFont="1" applyAlignment="1" applyProtection="1">
      <alignment horizontal="center"/>
    </xf>
    <xf numFmtId="0" fontId="8" fillId="0" borderId="1" xfId="0" applyFont="1" applyBorder="1" applyAlignment="1" applyProtection="1">
      <alignment horizontal="center"/>
    </xf>
    <xf numFmtId="0" fontId="8" fillId="0" borderId="3" xfId="0" applyFont="1" applyBorder="1" applyAlignment="1" applyProtection="1">
      <alignment horizontal="center"/>
    </xf>
    <xf numFmtId="0" fontId="8" fillId="0" borderId="9" xfId="0" applyFont="1" applyBorder="1" applyAlignment="1" applyProtection="1">
      <alignment horizontal="center"/>
    </xf>
    <xf numFmtId="0" fontId="7" fillId="0" borderId="10" xfId="7" applyFont="1" applyBorder="1" applyAlignment="1" applyProtection="1">
      <alignment horizontal="center" vertical="center" wrapText="1" readingOrder="1"/>
    </xf>
    <xf numFmtId="0" fontId="7" fillId="0" borderId="11" xfId="1" applyFont="1" applyBorder="1" applyAlignment="1" applyProtection="1">
      <alignment horizontal="center" vertical="center" wrapText="1" readingOrder="1"/>
    </xf>
    <xf numFmtId="1" fontId="7" fillId="0" borderId="1" xfId="0" applyNumberFormat="1" applyFont="1" applyBorder="1" applyAlignment="1" applyProtection="1">
      <alignment horizontal="center" vertical="center" readingOrder="1"/>
    </xf>
    <xf numFmtId="0" fontId="7" fillId="0" borderId="0" xfId="0" applyFont="1" applyAlignment="1" applyProtection="1">
      <alignment horizontal="center" vertical="center" readingOrder="1"/>
    </xf>
    <xf numFmtId="0" fontId="7" fillId="0" borderId="7" xfId="6" applyFont="1" applyBorder="1" applyAlignment="1" applyProtection="1">
      <alignment horizontal="center" wrapText="1"/>
    </xf>
    <xf numFmtId="0" fontId="7" fillId="0" borderId="7" xfId="6" quotePrefix="1" applyFont="1" applyAlignment="1" applyProtection="1">
      <alignment horizontal="center" wrapText="1"/>
    </xf>
    <xf numFmtId="0" fontId="7" fillId="0" borderId="0" xfId="6" quotePrefix="1" applyFont="1" applyFill="1" applyBorder="1" applyAlignment="1" applyProtection="1">
      <alignment horizontal="center" wrapText="1"/>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8" fillId="0" borderId="12" xfId="0" applyFont="1" applyBorder="1" applyAlignment="1" applyProtection="1">
      <alignment horizontal="center"/>
    </xf>
    <xf numFmtId="1" fontId="7" fillId="0" borderId="4" xfId="0" applyNumberFormat="1" applyFont="1" applyBorder="1" applyAlignment="1" applyProtection="1">
      <alignment horizontal="center" vertical="center" readingOrder="1"/>
    </xf>
    <xf numFmtId="3" fontId="7" fillId="0" borderId="0" xfId="5" applyNumberFormat="1" applyFont="1" applyAlignment="1" applyProtection="1">
      <alignment horizontal="center"/>
    </xf>
    <xf numFmtId="3" fontId="7" fillId="0" borderId="0" xfId="5" applyNumberFormat="1" applyFont="1" applyFill="1" applyBorder="1" applyAlignment="1" applyProtection="1">
      <alignment horizontal="center"/>
    </xf>
    <xf numFmtId="3" fontId="7" fillId="0" borderId="2" xfId="5" applyNumberFormat="1" applyFont="1" applyBorder="1" applyAlignment="1" applyProtection="1">
      <alignment horizontal="center"/>
    </xf>
    <xf numFmtId="0" fontId="7" fillId="0" borderId="13" xfId="5" applyFont="1" applyBorder="1" applyAlignment="1" applyProtection="1">
      <alignment horizontal="center"/>
    </xf>
    <xf numFmtId="3" fontId="7" fillId="0" borderId="13" xfId="5" applyNumberFormat="1" applyFont="1" applyBorder="1" applyAlignment="1" applyProtection="1">
      <alignment horizontal="center"/>
    </xf>
    <xf numFmtId="0" fontId="7" fillId="0" borderId="13" xfId="5" quotePrefix="1" applyFont="1" applyBorder="1" applyAlignment="1" applyProtection="1">
      <alignment horizontal="center"/>
    </xf>
    <xf numFmtId="0" fontId="7" fillId="0" borderId="0" xfId="5" quotePrefix="1" applyFont="1" applyAlignment="1" applyProtection="1">
      <alignment horizontal="center"/>
    </xf>
    <xf numFmtId="3" fontId="7" fillId="6" borderId="0" xfId="5" applyNumberFormat="1" applyFont="1" applyFill="1" applyAlignment="1" applyProtection="1">
      <alignment horizontal="center"/>
    </xf>
    <xf numFmtId="3" fontId="7" fillId="6" borderId="13" xfId="5" applyNumberFormat="1" applyFont="1" applyFill="1" applyBorder="1" applyAlignment="1" applyProtection="1">
      <alignment horizontal="center"/>
    </xf>
    <xf numFmtId="0" fontId="7" fillId="0" borderId="0" xfId="5" applyFont="1" applyAlignment="1" applyProtection="1">
      <alignment horizontal="center" vertical="center" readingOrder="1"/>
    </xf>
    <xf numFmtId="0" fontId="8" fillId="0" borderId="6" xfId="0" applyFont="1" applyBorder="1" applyAlignment="1" applyProtection="1">
      <alignment horizontal="center"/>
    </xf>
    <xf numFmtId="0" fontId="8" fillId="0" borderId="8" xfId="0" applyFont="1" applyBorder="1" applyAlignment="1" applyProtection="1">
      <alignment horizontal="center"/>
    </xf>
    <xf numFmtId="0" fontId="8" fillId="0" borderId="14" xfId="0" applyFont="1" applyBorder="1" applyAlignment="1" applyProtection="1">
      <alignment horizontal="center"/>
    </xf>
    <xf numFmtId="1" fontId="7" fillId="0" borderId="6" xfId="0" applyNumberFormat="1" applyFont="1" applyBorder="1" applyAlignment="1" applyProtection="1">
      <alignment horizontal="center" vertical="center" readingOrder="1"/>
    </xf>
    <xf numFmtId="0" fontId="14"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wrapText="1"/>
    </xf>
    <xf numFmtId="0" fontId="10" fillId="0" borderId="0" xfId="1" applyFont="1" applyFill="1" applyAlignment="1" applyProtection="1">
      <alignment vertical="center" wrapText="1"/>
    </xf>
    <xf numFmtId="0" fontId="7" fillId="0" borderId="0" xfId="1" applyFont="1" applyFill="1" applyBorder="1" applyAlignment="1" applyProtection="1">
      <alignment horizontal="right" vertical="center"/>
    </xf>
    <xf numFmtId="0" fontId="18" fillId="0" borderId="0" xfId="1" applyFont="1" applyFill="1" applyBorder="1" applyProtection="1"/>
    <xf numFmtId="164" fontId="19"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vertical="center" wrapText="1"/>
    </xf>
    <xf numFmtId="0" fontId="7" fillId="12" borderId="15"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xf>
    <xf numFmtId="0" fontId="11" fillId="0" borderId="0" xfId="1" applyFont="1" applyFill="1" applyBorder="1" applyProtection="1"/>
    <xf numFmtId="0" fontId="11" fillId="0" borderId="0" xfId="1" applyNumberFormat="1" applyFont="1" applyFill="1" applyAlignment="1" applyProtection="1">
      <alignment horizontal="center" vertical="center"/>
    </xf>
    <xf numFmtId="0" fontId="11" fillId="0" borderId="0" xfId="1" applyFont="1" applyFill="1" applyBorder="1" applyAlignment="1" applyProtection="1">
      <alignment horizontal="center"/>
    </xf>
    <xf numFmtId="0" fontId="11" fillId="0" borderId="0" xfId="1" applyNumberFormat="1" applyFont="1" applyFill="1" applyBorder="1" applyAlignment="1" applyProtection="1">
      <alignment horizontal="center" vertical="center"/>
    </xf>
    <xf numFmtId="0" fontId="11" fillId="0" borderId="0" xfId="3" applyNumberFormat="1" applyFont="1" applyFill="1" applyBorder="1" applyAlignment="1" applyProtection="1">
      <alignment horizontal="center" vertical="center"/>
    </xf>
    <xf numFmtId="0" fontId="7" fillId="0" borderId="16" xfId="1" applyFont="1" applyFill="1" applyBorder="1" applyProtection="1"/>
    <xf numFmtId="0" fontId="14" fillId="0" borderId="17" xfId="1" applyFont="1" applyFill="1" applyBorder="1" applyAlignment="1" applyProtection="1">
      <alignment horizontal="center" vertical="center"/>
    </xf>
    <xf numFmtId="0" fontId="7" fillId="0" borderId="18" xfId="1" applyFont="1" applyFill="1" applyBorder="1" applyProtection="1"/>
    <xf numFmtId="165" fontId="7" fillId="0" borderId="18" xfId="3" applyNumberFormat="1" applyFont="1" applyFill="1" applyBorder="1" applyAlignment="1" applyProtection="1">
      <alignment horizontal="center" vertical="center"/>
    </xf>
    <xf numFmtId="0" fontId="7" fillId="0" borderId="19" xfId="1" applyFont="1" applyFill="1" applyBorder="1" applyProtection="1"/>
    <xf numFmtId="0" fontId="7" fillId="0" borderId="20" xfId="1" applyFont="1" applyFill="1" applyBorder="1" applyProtection="1"/>
    <xf numFmtId="0" fontId="27" fillId="0" borderId="0" xfId="1" applyFont="1" applyFill="1" applyBorder="1" applyAlignment="1" applyProtection="1">
      <alignment vertical="center" wrapText="1"/>
    </xf>
    <xf numFmtId="0" fontId="26" fillId="0" borderId="0" xfId="1" applyFont="1" applyFill="1" applyBorder="1" applyProtection="1"/>
    <xf numFmtId="0" fontId="28" fillId="0" borderId="0" xfId="1" applyFont="1" applyFill="1" applyAlignment="1" applyProtection="1">
      <alignment vertical="center" wrapText="1"/>
    </xf>
    <xf numFmtId="0" fontId="11" fillId="10" borderId="0" xfId="1" applyFont="1" applyFill="1" applyBorder="1" applyAlignment="1" applyProtection="1">
      <alignment vertical="center"/>
    </xf>
    <xf numFmtId="164" fontId="11" fillId="0" borderId="0" xfId="1" applyNumberFormat="1" applyFont="1" applyFill="1" applyBorder="1" applyProtection="1"/>
    <xf numFmtId="0" fontId="28" fillId="0" borderId="0" xfId="1" applyFont="1" applyFill="1" applyAlignment="1" applyProtection="1">
      <alignment horizontal="center" vertical="center" wrapText="1"/>
    </xf>
    <xf numFmtId="0" fontId="8" fillId="0" borderId="0" xfId="0" applyFont="1" applyAlignment="1" applyProtection="1">
      <alignment horizontal="center"/>
    </xf>
    <xf numFmtId="0" fontId="8" fillId="0" borderId="0" xfId="0" applyFont="1" applyAlignment="1" applyProtection="1">
      <alignment horizontal="center" vertical="center" readingOrder="1"/>
    </xf>
    <xf numFmtId="0" fontId="9" fillId="7" borderId="0" xfId="5" applyFont="1" applyFill="1" applyAlignment="1" applyProtection="1">
      <alignment horizontal="center"/>
    </xf>
    <xf numFmtId="0" fontId="9" fillId="8" borderId="0" xfId="5" applyFont="1" applyFill="1" applyAlignment="1" applyProtection="1">
      <alignment horizontal="center"/>
    </xf>
    <xf numFmtId="0" fontId="7" fillId="0" borderId="0" xfId="1" applyFont="1" applyFill="1" applyBorder="1" applyAlignment="1" applyProtection="1">
      <alignment horizontal="center" vertical="center"/>
    </xf>
    <xf numFmtId="0" fontId="17" fillId="0" borderId="0" xfId="1" applyFont="1" applyFill="1" applyBorder="1" applyAlignment="1" applyProtection="1">
      <alignment horizontal="center"/>
    </xf>
    <xf numFmtId="166" fontId="7" fillId="0" borderId="0" xfId="1" applyNumberFormat="1" applyFont="1" applyFill="1" applyBorder="1" applyAlignment="1" applyProtection="1">
      <alignment horizontal="center" vertical="center"/>
    </xf>
    <xf numFmtId="0" fontId="9" fillId="2" borderId="0" xfId="5" applyFont="1" applyFill="1" applyAlignment="1" applyProtection="1">
      <alignment horizontal="center"/>
    </xf>
    <xf numFmtId="0" fontId="11" fillId="10" borderId="0" xfId="1" applyFont="1" applyFill="1" applyBorder="1" applyAlignment="1" applyProtection="1">
      <alignment horizontal="center" vertical="center"/>
    </xf>
    <xf numFmtId="0" fontId="9" fillId="9" borderId="0" xfId="5" applyFont="1" applyFill="1" applyAlignment="1" applyProtection="1">
      <alignment horizontal="center"/>
    </xf>
    <xf numFmtId="0" fontId="9" fillId="3" borderId="0" xfId="5" applyFont="1" applyFill="1" applyAlignment="1" applyProtection="1">
      <alignment horizontal="center"/>
    </xf>
    <xf numFmtId="0" fontId="7" fillId="0" borderId="0" xfId="1" applyFont="1" applyFill="1" applyBorder="1" applyAlignment="1" applyProtection="1">
      <alignment horizontal="center" vertical="center" wrapText="1"/>
    </xf>
    <xf numFmtId="0" fontId="24" fillId="11" borderId="0"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wrapText="1"/>
    </xf>
    <xf numFmtId="0" fontId="16" fillId="0" borderId="18" xfId="1" applyFont="1" applyFill="1" applyBorder="1" applyAlignment="1" applyProtection="1">
      <alignment horizontal="left" vertical="center" wrapText="1"/>
    </xf>
    <xf numFmtId="0" fontId="23"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xf>
    <xf numFmtId="0" fontId="20" fillId="0" borderId="22" xfId="1" applyFont="1" applyFill="1" applyBorder="1" applyAlignment="1" applyProtection="1">
      <alignment horizontal="center" vertical="center" wrapText="1"/>
    </xf>
    <xf numFmtId="0" fontId="20" fillId="0" borderId="23" xfId="1" applyFont="1" applyFill="1" applyBorder="1" applyAlignment="1" applyProtection="1">
      <alignment horizontal="center" vertical="center" wrapText="1"/>
    </xf>
    <xf numFmtId="0" fontId="20" fillId="0" borderId="24" xfId="1" applyFont="1" applyFill="1" applyBorder="1" applyAlignment="1" applyProtection="1">
      <alignment horizontal="center" vertical="center" wrapText="1"/>
    </xf>
    <xf numFmtId="0" fontId="11" fillId="0" borderId="20" xfId="1" applyFont="1" applyFill="1" applyBorder="1" applyAlignment="1" applyProtection="1">
      <alignment horizontal="center" vertical="center"/>
    </xf>
    <xf numFmtId="0" fontId="11" fillId="0" borderId="21" xfId="1" applyFont="1" applyFill="1" applyBorder="1" applyAlignment="1" applyProtection="1">
      <alignment horizontal="center" vertical="center"/>
    </xf>
    <xf numFmtId="0" fontId="6" fillId="0" borderId="2" xfId="1" applyFont="1" applyFill="1" applyBorder="1" applyAlignment="1" applyProtection="1">
      <alignment horizontal="center" vertical="center" wrapText="1"/>
    </xf>
    <xf numFmtId="0" fontId="10" fillId="0" borderId="0" xfId="1" applyFont="1" applyFill="1" applyBorder="1" applyProtection="1"/>
  </cellXfs>
  <cellStyles count="8">
    <cellStyle name="Comma 2" xfId="4"/>
    <cellStyle name="Currency 2" xfId="2"/>
    <cellStyle name="Normal" xfId="0" builtinId="0"/>
    <cellStyle name="Normal 2" xfId="7"/>
    <cellStyle name="Normal 2 2 2" xfId="1"/>
    <cellStyle name="Normal 2 2 5" xfId="5"/>
    <cellStyle name="Percent 2" xfId="3"/>
    <cellStyle name="PSHeading" xfId="6"/>
  </cellStyles>
  <dxfs count="19">
    <dxf>
      <font>
        <b/>
        <i/>
        <color theme="3"/>
      </font>
      <fill>
        <patternFill>
          <bgColor rgb="FFFFFF00"/>
        </patternFill>
      </fill>
      <border>
        <left style="thin">
          <color theme="0"/>
        </left>
        <right style="thin">
          <color theme="0"/>
        </right>
        <top style="thin">
          <color theme="0"/>
        </top>
        <bottom style="thin">
          <color theme="0"/>
        </bottom>
      </border>
    </dxf>
    <dxf>
      <font>
        <b/>
        <i/>
        <color theme="3"/>
      </font>
      <fill>
        <patternFill>
          <bgColor rgb="FFFFFF00"/>
        </patternFill>
      </fill>
      <border>
        <left style="thin">
          <color theme="0"/>
        </left>
        <right style="thin">
          <color theme="0"/>
        </right>
        <top style="thin">
          <color theme="0"/>
        </top>
        <bottom style="thin">
          <color theme="0"/>
        </bottom>
        <vertical/>
        <horizontal/>
      </border>
    </dxf>
    <dxf>
      <font>
        <b/>
        <i/>
        <color theme="3"/>
      </font>
      <fill>
        <patternFill>
          <bgColor rgb="FFFFFF00"/>
        </patternFill>
      </fill>
      <border>
        <left style="thin">
          <color theme="0"/>
        </left>
        <right style="thin">
          <color theme="0"/>
        </right>
        <top style="thin">
          <color theme="0"/>
        </top>
        <bottom style="thin">
          <color theme="0"/>
        </bottom>
      </border>
    </dxf>
    <dxf>
      <font>
        <b/>
        <i/>
        <color theme="3"/>
      </font>
      <fill>
        <patternFill>
          <bgColor rgb="FFFFFF00"/>
        </patternFill>
      </fill>
      <border>
        <left style="thin">
          <color theme="0"/>
        </left>
        <right style="thin">
          <color theme="0"/>
        </right>
        <top style="thin">
          <color theme="0"/>
        </top>
        <bottom style="thin">
          <color theme="0"/>
        </bottom>
        <vertical/>
        <horizontal/>
      </border>
    </dxf>
    <dxf>
      <font>
        <b/>
        <i/>
        <color theme="3"/>
      </font>
      <fill>
        <patternFill>
          <bgColor rgb="FFFFFF00"/>
        </patternFill>
      </fill>
      <border>
        <left style="thin">
          <color theme="0"/>
        </left>
        <right style="thin">
          <color theme="0"/>
        </right>
        <top style="thin">
          <color theme="0"/>
        </top>
        <bottom style="thin">
          <color theme="0"/>
        </bottom>
      </border>
    </dxf>
    <dxf>
      <font>
        <b/>
        <i/>
        <color theme="3"/>
      </font>
      <fill>
        <patternFill>
          <bgColor rgb="FFFFFF00"/>
        </patternFill>
      </fill>
      <border>
        <left style="thin">
          <color theme="0"/>
        </left>
        <right style="thin">
          <color theme="0"/>
        </right>
        <top style="thin">
          <color theme="0"/>
        </top>
        <bottom style="thin">
          <color theme="0"/>
        </bottom>
        <vertical/>
        <horizontal/>
      </border>
    </dxf>
    <dxf>
      <font>
        <b/>
        <i/>
        <color theme="3"/>
      </font>
      <fill>
        <patternFill>
          <bgColor rgb="FFFFFF00"/>
        </patternFill>
      </fill>
      <border>
        <left style="thin">
          <color theme="0"/>
        </left>
        <right style="thin">
          <color theme="0"/>
        </right>
        <top style="thin">
          <color theme="0"/>
        </top>
        <bottom style="thin">
          <color theme="0"/>
        </bottom>
        <vertical/>
        <horizontal/>
      </border>
    </dxf>
    <dxf>
      <font>
        <b/>
        <i/>
        <color theme="0"/>
      </font>
      <fill>
        <patternFill>
          <bgColor theme="9"/>
        </patternFill>
      </fill>
    </dxf>
    <dxf>
      <font>
        <b/>
        <i/>
        <color theme="0"/>
      </font>
      <fill>
        <patternFill>
          <bgColor theme="9"/>
        </patternFill>
      </fill>
    </dxf>
    <dxf>
      <font>
        <b/>
        <i/>
        <color theme="0"/>
      </font>
      <fill>
        <patternFill>
          <bgColor theme="9"/>
        </patternFill>
      </fill>
    </dxf>
    <dxf>
      <fill>
        <patternFill>
          <bgColor theme="9" tint="0.59996337778862885"/>
        </patternFill>
      </fill>
      <border>
        <left style="thin">
          <color theme="0"/>
        </left>
        <right style="thin">
          <color theme="0"/>
        </right>
        <top/>
        <bottom style="thin">
          <color theme="0"/>
        </bottom>
      </border>
    </dxf>
    <dxf>
      <font>
        <b/>
        <i/>
        <color theme="0"/>
      </font>
      <fill>
        <patternFill>
          <bgColor theme="9"/>
        </patternFill>
      </fill>
    </dxf>
    <dxf>
      <font>
        <color theme="0"/>
      </font>
      <fill>
        <patternFill>
          <bgColor theme="0"/>
        </patternFill>
      </fill>
    </dxf>
    <dxf>
      <font>
        <color theme="0"/>
      </font>
      <fill>
        <patternFill>
          <bgColor theme="0"/>
        </patternFill>
      </fill>
      <border>
        <left style="thin">
          <color theme="0"/>
        </left>
        <right style="thin">
          <color theme="0"/>
        </right>
        <top style="thin">
          <color theme="0"/>
        </top>
        <bottom style="thin">
          <color theme="0"/>
        </bottom>
      </border>
    </dxf>
    <dxf>
      <fill>
        <patternFill>
          <bgColor theme="7"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r>
              <a:rPr lang="en-US" sz="800" b="0" i="0" baseline="0"/>
              <a:t>Annual salary</a:t>
            </a:r>
          </a:p>
        </c:rich>
      </c:tx>
      <c:layout>
        <c:manualLayout>
          <c:xMode val="edge"/>
          <c:yMode val="edge"/>
          <c:x val="0.28238572308250875"/>
          <c:y val="4.6025641822139113E-2"/>
        </c:manualLayout>
      </c:layout>
      <c:overlay val="0"/>
      <c:spPr>
        <a:noFill/>
        <a:ln>
          <a:noFill/>
        </a:ln>
        <a:effectLst/>
      </c:spPr>
      <c:txPr>
        <a:bodyPr rot="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083181280421328E-2"/>
          <c:y val="0.24441268524563664"/>
          <c:w val="0.82203259588100785"/>
          <c:h val="0.63580372686078068"/>
        </c:manualLayout>
      </c:layout>
      <c:barChart>
        <c:barDir val="col"/>
        <c:grouping val="clustered"/>
        <c:varyColors val="1"/>
        <c:ser>
          <c:idx val="0"/>
          <c:order val="0"/>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'Indiv Salary Summary'!$U$7:$U$11</c:f>
              <c:strCache>
                <c:ptCount val="5"/>
                <c:pt idx="0">
                  <c:v>Current</c:v>
                </c:pt>
                <c:pt idx="1">
                  <c:v>18-19</c:v>
                </c:pt>
                <c:pt idx="2">
                  <c:v>19-20</c:v>
                </c:pt>
                <c:pt idx="3">
                  <c:v>20-21</c:v>
                </c:pt>
                <c:pt idx="4">
                  <c:v>21-22</c:v>
                </c:pt>
              </c:strCache>
            </c:strRef>
          </c:cat>
          <c:val>
            <c:numRef>
              <c:f>'Indiv Salary Summary'!$V$7:$V$11</c:f>
              <c:numCache>
                <c:formatCode>"$"#,##0</c:formatCode>
                <c:ptCount val="5"/>
                <c:pt idx="0">
                  <c:v>0</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96-4006-80F5-6BC39C2EFA35}"/>
            </c:ext>
          </c:extLst>
        </c:ser>
        <c:dLbls>
          <c:dLblPos val="outEnd"/>
          <c:showLegendKey val="0"/>
          <c:showVal val="1"/>
          <c:showCatName val="0"/>
          <c:showSerName val="0"/>
          <c:showPercent val="0"/>
          <c:showBubbleSize val="0"/>
        </c:dLbls>
        <c:gapWidth val="160"/>
        <c:overlap val="-53"/>
        <c:axId val="207414096"/>
        <c:axId val="207414488"/>
      </c:barChart>
      <c:catAx>
        <c:axId val="207414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lumMod val="65000"/>
                    <a:lumOff val="35000"/>
                  </a:schemeClr>
                </a:solidFill>
                <a:latin typeface="+mn-lt"/>
                <a:ea typeface="+mn-ea"/>
                <a:cs typeface="+mn-cs"/>
              </a:defRPr>
            </a:pPr>
            <a:endParaRPr lang="en-US"/>
          </a:p>
        </c:txPr>
        <c:crossAx val="207414488"/>
        <c:crosses val="autoZero"/>
        <c:auto val="1"/>
        <c:lblAlgn val="ctr"/>
        <c:lblOffset val="100"/>
        <c:noMultiLvlLbl val="0"/>
      </c:catAx>
      <c:valAx>
        <c:axId val="207414488"/>
        <c:scaling>
          <c:orientation val="minMax"/>
        </c:scaling>
        <c:delete val="1"/>
        <c:axPos val="l"/>
        <c:numFmt formatCode="&quot;$&quot;#,##0" sourceLinked="1"/>
        <c:majorTickMark val="none"/>
        <c:minorTickMark val="none"/>
        <c:tickLblPos val="nextTo"/>
        <c:crossAx val="20741409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198393</xdr:colOff>
      <xdr:row>11</xdr:row>
      <xdr:rowOff>99060</xdr:rowOff>
    </xdr:from>
    <xdr:to>
      <xdr:col>16</xdr:col>
      <xdr:colOff>1270635</xdr:colOff>
      <xdr:row>18</xdr:row>
      <xdr:rowOff>86948</xdr:rowOff>
    </xdr:to>
    <xdr:graphicFrame macro="">
      <xdr:nvGraphicFramePr>
        <xdr:cNvPr id="5" name="Chart 4">
          <a:extLst>
            <a:ext uri="{FF2B5EF4-FFF2-40B4-BE49-F238E27FC236}">
              <a16:creationId xmlns="" xmlns:a16="http://schemas.microsoft.com/office/drawing/2014/main" id="{D0336A02-5E74-409F-8862-AE890E89F9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43"/>
  <sheetViews>
    <sheetView showGridLines="0" showRowColHeaders="0" tabSelected="1" zoomScaleNormal="100" zoomScaleSheetLayoutView="70" workbookViewId="0">
      <selection activeCell="J16" sqref="J16"/>
    </sheetView>
  </sheetViews>
  <sheetFormatPr defaultColWidth="0" defaultRowHeight="15" customHeight="1" zeroHeight="1"/>
  <cols>
    <col min="1" max="1" width="2.109375" style="3" customWidth="1"/>
    <col min="2" max="2" width="2.6640625" style="3" customWidth="1"/>
    <col min="3" max="3" width="2.33203125" style="4" customWidth="1"/>
    <col min="4" max="6" width="13.33203125" style="4" customWidth="1"/>
    <col min="7" max="7" width="5.33203125" style="4" customWidth="1"/>
    <col min="8" max="10" width="15.88671875" style="4" customWidth="1"/>
    <col min="11" max="11" width="13.88671875" style="4" customWidth="1"/>
    <col min="12" max="12" width="9.109375" style="4" customWidth="1"/>
    <col min="13" max="13" width="12.5546875" style="3" customWidth="1"/>
    <col min="14" max="14" width="12.6640625" style="3" customWidth="1"/>
    <col min="15" max="16" width="15.77734375" style="3" customWidth="1"/>
    <col min="17" max="17" width="19.109375" style="3" customWidth="1"/>
    <col min="18" max="18" width="30.5546875" style="3" customWidth="1"/>
    <col min="19" max="22" width="15.77734375" style="3" customWidth="1"/>
    <col min="23" max="23" width="15.77734375" style="3" hidden="1" customWidth="1"/>
    <col min="24" max="34" width="11.33203125" style="3" hidden="1" customWidth="1"/>
    <col min="35" max="36" width="15.77734375" style="3" hidden="1" customWidth="1"/>
    <col min="37" max="37" width="5.88671875" style="3" hidden="1" customWidth="1"/>
    <col min="38" max="38" width="3" style="3" hidden="1" customWidth="1"/>
    <col min="39" max="40" width="4.6640625" style="3" hidden="1" customWidth="1"/>
    <col min="41" max="41" width="6.33203125" style="3" hidden="1" customWidth="1"/>
    <col min="42" max="42" width="5" style="3" hidden="1" customWidth="1"/>
    <col min="43" max="43" width="5.21875" style="3" hidden="1" customWidth="1"/>
    <col min="44" max="44" width="9.6640625" style="3" hidden="1" customWidth="1"/>
    <col min="45" max="45" width="7.21875" style="3" hidden="1" customWidth="1"/>
    <col min="46" max="46" width="6" style="3" hidden="1" customWidth="1"/>
    <col min="47" max="47" width="13.44140625" style="3" hidden="1" customWidth="1"/>
    <col min="48" max="48" width="11.44140625" style="3" hidden="1" customWidth="1"/>
    <col min="49" max="49" width="3.88671875" style="3" hidden="1" customWidth="1"/>
    <col min="50" max="51" width="11.44140625" style="3" hidden="1" customWidth="1"/>
    <col min="52" max="53" width="15.77734375" style="3" hidden="1" customWidth="1"/>
    <col min="54" max="54" width="7.21875" style="3" hidden="1" customWidth="1"/>
    <col min="55" max="55" width="6" style="3" hidden="1" customWidth="1"/>
    <col min="56" max="56" width="13.44140625" style="3" hidden="1" customWidth="1"/>
    <col min="57" max="57" width="11.44140625" style="3" hidden="1" customWidth="1"/>
    <col min="58" max="58" width="3.88671875" style="3" hidden="1" customWidth="1"/>
    <col min="59" max="60" width="11.44140625" style="3" hidden="1" customWidth="1"/>
    <col min="61" max="16384" width="15.77734375" style="3" hidden="1"/>
  </cols>
  <sheetData>
    <row r="1" spans="2:22" ht="15" customHeight="1">
      <c r="C1" s="3"/>
      <c r="D1" s="62"/>
      <c r="E1" s="62"/>
      <c r="F1" s="62"/>
      <c r="G1" s="62"/>
      <c r="H1" s="62"/>
      <c r="I1" s="62"/>
      <c r="J1" s="62"/>
      <c r="K1" s="62"/>
      <c r="L1" s="62"/>
      <c r="M1" s="62"/>
      <c r="N1" s="62"/>
      <c r="O1" s="62"/>
    </row>
    <row r="2" spans="2:22" ht="19.5" customHeight="1">
      <c r="D2" s="82"/>
      <c r="E2" s="82"/>
      <c r="F2" s="82"/>
      <c r="G2" s="82"/>
      <c r="H2" s="82"/>
      <c r="I2" s="82"/>
      <c r="J2" s="82"/>
      <c r="K2" s="82"/>
      <c r="L2" s="82"/>
      <c r="M2" s="82"/>
      <c r="N2" s="82"/>
      <c r="O2" s="82"/>
      <c r="P2" s="82"/>
    </row>
    <row r="3" spans="2:22" ht="49.5" customHeight="1">
      <c r="C3" s="85" t="s">
        <v>216</v>
      </c>
      <c r="D3" s="85"/>
      <c r="E3" s="85"/>
      <c r="F3" s="85"/>
      <c r="G3" s="85"/>
      <c r="H3" s="85"/>
      <c r="I3" s="85"/>
      <c r="J3" s="85"/>
      <c r="K3" s="85"/>
      <c r="L3" s="85"/>
      <c r="M3" s="85"/>
      <c r="N3" s="85"/>
      <c r="O3" s="85"/>
      <c r="P3" s="85"/>
    </row>
    <row r="4" spans="2:22" ht="15" customHeight="1">
      <c r="C4" s="82"/>
      <c r="D4" s="82"/>
      <c r="E4" s="82"/>
      <c r="F4" s="82"/>
      <c r="G4" s="82"/>
      <c r="H4" s="82"/>
      <c r="I4" s="82"/>
      <c r="J4" s="82"/>
      <c r="K4" s="82"/>
      <c r="L4" s="82"/>
      <c r="M4" s="82"/>
      <c r="N4" s="82"/>
      <c r="O4" s="82"/>
      <c r="P4" s="82"/>
    </row>
    <row r="5" spans="2:22" thickBot="1">
      <c r="C5" s="3"/>
      <c r="D5" s="3"/>
      <c r="E5" s="3"/>
      <c r="F5" s="3"/>
      <c r="G5" s="3"/>
      <c r="H5" s="3"/>
      <c r="I5" s="6"/>
      <c r="J5" s="3"/>
      <c r="K5" s="3"/>
      <c r="L5" s="3"/>
    </row>
    <row r="6" spans="2:22" ht="48.75" customHeight="1" thickBot="1">
      <c r="C6" s="1"/>
      <c r="D6" s="97" t="s">
        <v>214</v>
      </c>
      <c r="E6" s="97"/>
      <c r="F6" s="97"/>
      <c r="G6" s="3"/>
      <c r="H6" s="103" t="s">
        <v>224</v>
      </c>
      <c r="I6" s="104"/>
      <c r="J6" s="104"/>
      <c r="K6" s="104"/>
      <c r="L6" s="104"/>
      <c r="M6" s="104"/>
      <c r="N6" s="104"/>
      <c r="O6" s="104"/>
      <c r="P6" s="105"/>
    </row>
    <row r="7" spans="2:22" ht="41.25" customHeight="1" thickBot="1">
      <c r="C7" s="1"/>
      <c r="D7" s="61" t="s">
        <v>2</v>
      </c>
      <c r="E7" s="10"/>
      <c r="F7" s="61" t="s">
        <v>3</v>
      </c>
      <c r="G7" s="3"/>
      <c r="H7" s="74"/>
      <c r="I7" s="64"/>
      <c r="J7" s="64"/>
      <c r="K7" s="3"/>
      <c r="L7" s="5" t="s">
        <v>2</v>
      </c>
      <c r="M7" s="5" t="s">
        <v>3</v>
      </c>
      <c r="N7" s="5" t="s">
        <v>215</v>
      </c>
      <c r="O7" s="5" t="s">
        <v>221</v>
      </c>
      <c r="P7" s="75" t="s">
        <v>222</v>
      </c>
      <c r="U7" s="69" t="s">
        <v>231</v>
      </c>
      <c r="V7" s="84" t="e">
        <f>N8</f>
        <v>#VALUE!</v>
      </c>
    </row>
    <row r="8" spans="2:22" ht="21.75" customHeight="1">
      <c r="B8" s="10"/>
      <c r="C8" s="3"/>
      <c r="D8" s="21"/>
      <c r="E8" s="20"/>
      <c r="F8" s="21"/>
      <c r="G8" s="2"/>
      <c r="H8" s="74"/>
      <c r="I8" s="3"/>
      <c r="J8" s="3"/>
      <c r="K8" s="63" t="s">
        <v>217</v>
      </c>
      <c r="L8" s="10">
        <f>D8</f>
        <v>0</v>
      </c>
      <c r="M8" s="10">
        <f>F8</f>
        <v>0</v>
      </c>
      <c r="N8" s="8" t="e">
        <f>INDEX(Y36:AH66,'Indiv Salary Summary'!L8,'Indiv Salary Summary'!M8)</f>
        <v>#VALUE!</v>
      </c>
      <c r="P8" s="76"/>
      <c r="Q8" s="68" t="str">
        <f>CONCATENATE(L8,"-",M8)</f>
        <v>0-0</v>
      </c>
      <c r="R8" s="69"/>
      <c r="S8" s="69"/>
      <c r="T8" s="69"/>
      <c r="U8" s="69" t="s">
        <v>232</v>
      </c>
      <c r="V8" s="84" t="e">
        <f>N9</f>
        <v>#N/A</v>
      </c>
    </row>
    <row r="9" spans="2:22" ht="23.25" customHeight="1">
      <c r="B9" s="10"/>
      <c r="C9" s="3"/>
      <c r="D9" s="3"/>
      <c r="E9" s="2"/>
      <c r="F9" s="2"/>
      <c r="G9" s="2"/>
      <c r="H9" s="74"/>
      <c r="I9" s="3"/>
      <c r="J9" s="3"/>
      <c r="K9" s="63" t="s">
        <v>218</v>
      </c>
      <c r="L9" s="10" t="e">
        <f>IF($E$11="Yes",VLOOKUP(Q8,$AR$34:$AY$343,5,FALSE),VLOOKUP(Q8,$BA$34:$BH$343,5,FALSE))</f>
        <v>#N/A</v>
      </c>
      <c r="M9" s="10" t="e">
        <f>IF($E$11="Yes",VLOOKUP(Q8,$AR$34:$AY$343,7,FALSE),VLOOKUP(Q8,$BA$34:$BH$343,7,FALSE))</f>
        <v>#N/A</v>
      </c>
      <c r="N9" s="8" t="e">
        <f>INDEX($E$36:$L$55,Q14,T15)</f>
        <v>#N/A</v>
      </c>
      <c r="O9" s="11" t="e">
        <f>N9-N8</f>
        <v>#N/A</v>
      </c>
      <c r="P9" s="77" t="e">
        <f>O9/N8</f>
        <v>#N/A</v>
      </c>
      <c r="Q9" s="69"/>
      <c r="R9" s="69"/>
      <c r="S9" s="69"/>
      <c r="T9" s="69"/>
      <c r="U9" s="69" t="s">
        <v>233</v>
      </c>
      <c r="V9" s="84" t="e">
        <f>M16</f>
        <v>#N/A</v>
      </c>
    </row>
    <row r="10" spans="2:22" ht="36" customHeight="1">
      <c r="C10" s="2"/>
      <c r="D10" s="97" t="s">
        <v>227</v>
      </c>
      <c r="E10" s="97"/>
      <c r="F10" s="97"/>
      <c r="G10" s="3"/>
      <c r="H10" s="74"/>
      <c r="I10" s="3"/>
      <c r="J10" s="3"/>
      <c r="K10" s="3"/>
      <c r="L10" s="3"/>
      <c r="M10" s="63" t="s">
        <v>219</v>
      </c>
      <c r="N10" s="65" t="e">
        <f>N9-N8</f>
        <v>#N/A</v>
      </c>
      <c r="O10" s="99" t="s">
        <v>220</v>
      </c>
      <c r="P10" s="100"/>
      <c r="Q10" s="69"/>
      <c r="R10" s="69"/>
      <c r="S10" s="69"/>
      <c r="T10" s="69"/>
      <c r="U10" s="69" t="s">
        <v>234</v>
      </c>
      <c r="V10" s="84" t="e">
        <f>M17</f>
        <v>#N/A</v>
      </c>
    </row>
    <row r="11" spans="2:22" ht="20.25" customHeight="1" thickBot="1">
      <c r="C11" s="2"/>
      <c r="D11" s="3"/>
      <c r="E11" s="21" t="s">
        <v>0</v>
      </c>
      <c r="F11" s="3"/>
      <c r="G11" s="2"/>
      <c r="H11" s="78"/>
      <c r="I11" s="79"/>
      <c r="J11" s="106" t="s">
        <v>229</v>
      </c>
      <c r="K11" s="106"/>
      <c r="L11" s="106"/>
      <c r="M11" s="106"/>
      <c r="N11" s="106"/>
      <c r="O11" s="106"/>
      <c r="P11" s="107"/>
      <c r="Q11" s="69"/>
      <c r="R11" s="69"/>
      <c r="S11" s="69"/>
      <c r="T11" s="69"/>
      <c r="U11" s="69" t="s">
        <v>235</v>
      </c>
      <c r="V11" s="84" t="e">
        <f>M18</f>
        <v>#N/A</v>
      </c>
    </row>
    <row r="12" spans="2:22" ht="18" customHeight="1">
      <c r="C12" s="3"/>
      <c r="D12" s="101" t="s">
        <v>225</v>
      </c>
      <c r="E12" s="101"/>
      <c r="F12" s="101"/>
      <c r="G12" s="3"/>
      <c r="H12" s="3"/>
      <c r="I12" s="3"/>
      <c r="J12" s="3"/>
      <c r="K12" s="3"/>
      <c r="L12" s="3"/>
      <c r="Q12" s="69"/>
      <c r="R12" s="69"/>
      <c r="S12" s="69"/>
      <c r="T12" s="69"/>
      <c r="U12" s="69"/>
      <c r="V12" s="69"/>
    </row>
    <row r="13" spans="2:22" ht="23.25" customHeight="1" thickBot="1">
      <c r="C13" s="3"/>
      <c r="D13" s="101"/>
      <c r="E13" s="101"/>
      <c r="F13" s="101"/>
      <c r="G13" s="3"/>
      <c r="H13" s="3"/>
      <c r="I13" s="3"/>
      <c r="J13" s="3"/>
      <c r="K13" s="3"/>
      <c r="L13" s="3"/>
      <c r="Q13" s="69"/>
      <c r="R13" s="69"/>
      <c r="S13" s="69"/>
      <c r="T13" s="69"/>
      <c r="U13" s="69"/>
    </row>
    <row r="14" spans="2:22" ht="29.25" customHeight="1" thickBot="1">
      <c r="C14" s="19"/>
      <c r="E14" s="3"/>
      <c r="F14" s="3"/>
      <c r="G14" s="3"/>
      <c r="H14" s="80"/>
      <c r="I14" s="103" t="s">
        <v>223</v>
      </c>
      <c r="J14" s="104"/>
      <c r="K14" s="104"/>
      <c r="L14" s="104"/>
      <c r="M14" s="104"/>
      <c r="N14" s="104"/>
      <c r="O14" s="105"/>
      <c r="Q14" s="70" t="e">
        <f>IF(E11="Yes",VLOOKUP(Q8,$AR$34:$AY$343,4,FALSE),VLOOKUP(Q8,$BA$34:$BH$343,4,FALSE))</f>
        <v>#N/A</v>
      </c>
      <c r="R14" s="69"/>
      <c r="S14" s="69"/>
      <c r="U14" s="69"/>
    </row>
    <row r="15" spans="2:22" ht="33" customHeight="1" thickBot="1">
      <c r="C15" s="10"/>
      <c r="D15" s="97" t="s">
        <v>226</v>
      </c>
      <c r="E15" s="97"/>
      <c r="F15" s="97"/>
      <c r="G15" s="2"/>
      <c r="H15" s="81"/>
      <c r="I15" s="108" t="s">
        <v>230</v>
      </c>
      <c r="J15" s="108"/>
      <c r="K15" s="5" t="s">
        <v>2</v>
      </c>
      <c r="L15" s="5" t="s">
        <v>3</v>
      </c>
      <c r="M15" s="5" t="s">
        <v>215</v>
      </c>
      <c r="N15" s="5" t="s">
        <v>221</v>
      </c>
      <c r="O15" s="5" t="s">
        <v>222</v>
      </c>
      <c r="Q15" s="70" t="s">
        <v>2</v>
      </c>
      <c r="R15" s="71" t="s">
        <v>211</v>
      </c>
      <c r="S15" s="71" t="s">
        <v>212</v>
      </c>
      <c r="T15" s="70" t="e">
        <f>IF(E11="Yes",VLOOKUP(Q8,$AR$34:$AY$343,6,FALSE),VLOOKUP(Q8,$BA$34:$BH$343,6,FALSE))</f>
        <v>#N/A</v>
      </c>
      <c r="U15" s="69"/>
    </row>
    <row r="16" spans="2:22" ht="18" customHeight="1">
      <c r="B16" s="2"/>
      <c r="C16" s="10"/>
      <c r="D16" s="1"/>
      <c r="E16" s="21" t="s">
        <v>1</v>
      </c>
      <c r="F16" s="3"/>
      <c r="G16" s="3"/>
      <c r="H16" s="68" t="e">
        <f>CONCATENATE(Q16,"-",T16)</f>
        <v>#N/A</v>
      </c>
      <c r="I16" s="10" t="s">
        <v>4</v>
      </c>
      <c r="J16" s="67">
        <v>0</v>
      </c>
      <c r="K16" s="7" t="e">
        <f>VLOOKUP(Q16,$AK$34:$AL$53,2)</f>
        <v>#N/A</v>
      </c>
      <c r="L16" s="7" t="e">
        <f>VLOOKUP(T16,$AO$34:$AP$41,2)</f>
        <v>#N/A</v>
      </c>
      <c r="M16" s="8" t="e">
        <f>INDEX($O$36:$V$55,Q16,T16)</f>
        <v>#N/A</v>
      </c>
      <c r="N16" s="11" t="e">
        <f>M16-N9</f>
        <v>#N/A</v>
      </c>
      <c r="O16" s="12" t="e">
        <f>IF(N16="n/a","n/a",N16/N8)</f>
        <v>#N/A</v>
      </c>
      <c r="P16" s="109"/>
      <c r="Q16" s="72" t="e">
        <f>MIN(Q14+SUM(R16:S16),20)</f>
        <v>#N/A</v>
      </c>
      <c r="R16" s="68">
        <v>1</v>
      </c>
      <c r="S16" s="71" t="e">
        <f>IF(T15=8,IF(J16&gt;0,J16,0),0)</f>
        <v>#N/A</v>
      </c>
      <c r="T16" s="73" t="e">
        <f>MIN(SUM(T15,U16),8)</f>
        <v>#N/A</v>
      </c>
      <c r="U16" s="68">
        <f>J16</f>
        <v>0</v>
      </c>
    </row>
    <row r="17" spans="2:60" ht="21" customHeight="1">
      <c r="B17" s="20"/>
      <c r="D17" s="2"/>
      <c r="E17" s="3"/>
      <c r="F17" s="3"/>
      <c r="G17" s="3"/>
      <c r="H17" s="68" t="e">
        <f>CONCATENATE(Q17,"-",T17)</f>
        <v>#N/A</v>
      </c>
      <c r="I17" s="10" t="s">
        <v>5</v>
      </c>
      <c r="J17" s="67">
        <v>0</v>
      </c>
      <c r="K17" s="7" t="e">
        <f>VLOOKUP(Q17,$AK$34:$AL$53,2)</f>
        <v>#N/A</v>
      </c>
      <c r="L17" s="7" t="e">
        <f>VLOOKUP(T17,$AO$34:$AP$41,2)</f>
        <v>#N/A</v>
      </c>
      <c r="M17" s="8" t="e">
        <f>INDEX($E$60:$L$79,Q17,T17)</f>
        <v>#N/A</v>
      </c>
      <c r="N17" s="11" t="e">
        <f>M17-M16</f>
        <v>#N/A</v>
      </c>
      <c r="O17" s="12" t="e">
        <f>IF(N17="","",N17/M16)</f>
        <v>#N/A</v>
      </c>
      <c r="P17" s="109"/>
      <c r="Q17" s="72" t="e">
        <f>MIN(Q16+SUM(R17:S17),20)</f>
        <v>#N/A</v>
      </c>
      <c r="R17" s="68">
        <v>1</v>
      </c>
      <c r="S17" s="71" t="e">
        <f t="shared" ref="S17:S18" si="0">IF(T16=8,IF(J17&gt;0,J17,0),0)</f>
        <v>#N/A</v>
      </c>
      <c r="T17" s="73" t="e">
        <f>MIN(SUM(T16,U17),8)</f>
        <v>#N/A</v>
      </c>
      <c r="U17" s="68">
        <f>J17</f>
        <v>0</v>
      </c>
    </row>
    <row r="18" spans="2:60" ht="21" customHeight="1">
      <c r="B18" s="20"/>
      <c r="C18" s="3"/>
      <c r="D18" s="98" t="s">
        <v>228</v>
      </c>
      <c r="E18" s="98"/>
      <c r="F18" s="98"/>
      <c r="G18" s="3"/>
      <c r="H18" s="68" t="e">
        <f>CONCATENATE(Q18,"-",T18)</f>
        <v>#N/A</v>
      </c>
      <c r="I18" s="10" t="s">
        <v>6</v>
      </c>
      <c r="J18" s="67">
        <v>0</v>
      </c>
      <c r="K18" s="7" t="e">
        <f>VLOOKUP(Q18,$AK$34:$AL$53,2)</f>
        <v>#N/A</v>
      </c>
      <c r="L18" s="7" t="e">
        <f>VLOOKUP(T18,$AO$34:$AP$41,2)</f>
        <v>#N/A</v>
      </c>
      <c r="M18" s="8" t="e">
        <f>INDEX($O$60:$V$79,Q18,T18)</f>
        <v>#N/A</v>
      </c>
      <c r="N18" s="11" t="e">
        <f>M18-M17</f>
        <v>#N/A</v>
      </c>
      <c r="O18" s="12" t="e">
        <f>IF(N17="","",N18/M17)</f>
        <v>#N/A</v>
      </c>
      <c r="P18" s="109"/>
      <c r="Q18" s="72" t="e">
        <f>MIN(Q17+SUM(R18:S18),20)</f>
        <v>#N/A</v>
      </c>
      <c r="R18" s="68">
        <v>1</v>
      </c>
      <c r="S18" s="71" t="e">
        <f t="shared" si="0"/>
        <v>#N/A</v>
      </c>
      <c r="T18" s="73" t="e">
        <f>MIN(SUM(T17,U18),8)</f>
        <v>#N/A</v>
      </c>
      <c r="U18" s="68">
        <f>J18</f>
        <v>0</v>
      </c>
    </row>
    <row r="19" spans="2:60" ht="27.75" customHeight="1">
      <c r="B19" s="10"/>
      <c r="C19" s="3"/>
      <c r="D19" s="98"/>
      <c r="E19" s="98"/>
      <c r="F19" s="98"/>
      <c r="G19" s="66"/>
      <c r="H19" s="3"/>
      <c r="I19" s="102" t="s">
        <v>236</v>
      </c>
      <c r="J19" s="102"/>
      <c r="K19" s="102"/>
      <c r="L19" s="102"/>
      <c r="M19" s="102"/>
      <c r="N19" s="102"/>
      <c r="O19" s="102"/>
    </row>
    <row r="20" spans="2:60" ht="21" customHeight="1">
      <c r="B20" s="90"/>
      <c r="C20" s="90"/>
      <c r="D20" s="98"/>
      <c r="E20" s="98"/>
      <c r="F20" s="98"/>
      <c r="G20" s="66"/>
      <c r="H20" s="3"/>
      <c r="I20" s="94" t="s">
        <v>229</v>
      </c>
      <c r="J20" s="94"/>
      <c r="K20" s="94"/>
      <c r="L20" s="94"/>
      <c r="M20" s="94"/>
      <c r="N20" s="94"/>
      <c r="O20" s="94"/>
      <c r="P20" s="83"/>
    </row>
    <row r="21" spans="2:60" ht="21" customHeight="1">
      <c r="B21" s="90"/>
      <c r="C21" s="90"/>
      <c r="D21" s="3"/>
      <c r="E21" s="3"/>
      <c r="F21" s="3"/>
      <c r="G21" s="3"/>
      <c r="H21" s="3"/>
      <c r="I21" s="3"/>
      <c r="K21" s="3"/>
    </row>
    <row r="22" spans="2:60" ht="14.4">
      <c r="C22" s="13"/>
      <c r="D22" s="3"/>
      <c r="E22" s="3"/>
      <c r="F22" s="3"/>
      <c r="G22" s="3"/>
      <c r="H22" s="3"/>
      <c r="I22" s="3"/>
      <c r="J22" s="3"/>
      <c r="K22" s="3"/>
      <c r="L22" s="3"/>
    </row>
    <row r="23" spans="2:60" ht="14.4">
      <c r="C23" s="13"/>
      <c r="D23" s="3"/>
      <c r="E23" s="3"/>
      <c r="F23" s="3"/>
      <c r="G23" s="3"/>
      <c r="H23" s="3"/>
      <c r="I23" s="3"/>
      <c r="J23" s="3"/>
      <c r="K23" s="3"/>
      <c r="L23" s="3"/>
      <c r="O23" s="60"/>
    </row>
    <row r="24" spans="2:60" ht="14.4" hidden="1">
      <c r="D24" s="3"/>
      <c r="E24" s="3"/>
      <c r="F24" s="3"/>
      <c r="G24" s="3"/>
      <c r="H24" s="3"/>
      <c r="I24" s="3"/>
      <c r="J24" s="3"/>
      <c r="K24" s="3"/>
      <c r="L24" s="3"/>
    </row>
    <row r="25" spans="2:60" ht="14.4" hidden="1">
      <c r="D25" s="3"/>
      <c r="E25" s="3"/>
      <c r="F25" s="3"/>
      <c r="G25" s="3"/>
      <c r="H25" s="3"/>
      <c r="I25" s="3"/>
      <c r="J25" s="3"/>
      <c r="K25" s="3"/>
      <c r="L25" s="3"/>
    </row>
    <row r="26" spans="2:60" ht="14.4" hidden="1">
      <c r="D26" s="3"/>
      <c r="E26" s="3"/>
      <c r="F26" s="3"/>
      <c r="G26" s="3"/>
      <c r="H26" s="3"/>
      <c r="I26" s="3"/>
      <c r="J26" s="3"/>
      <c r="K26" s="3"/>
      <c r="L26" s="3"/>
    </row>
    <row r="27" spans="2:60" ht="14.4" hidden="1">
      <c r="D27" s="3"/>
      <c r="E27" s="3"/>
      <c r="F27" s="3"/>
      <c r="G27" s="3"/>
      <c r="I27" s="14"/>
    </row>
    <row r="28" spans="2:60" ht="12" hidden="1" customHeight="1">
      <c r="D28" s="3"/>
      <c r="E28" s="3"/>
      <c r="F28" s="3"/>
      <c r="G28" s="3"/>
      <c r="M28" s="15"/>
    </row>
    <row r="29" spans="2:60" ht="12" hidden="1" customHeight="1">
      <c r="D29" s="3"/>
      <c r="E29" s="3"/>
      <c r="F29" s="3"/>
      <c r="G29" s="3"/>
      <c r="M29" s="15"/>
    </row>
    <row r="30" spans="2:60" ht="15" hidden="1" customHeight="1">
      <c r="B30" s="7"/>
      <c r="C30" s="7"/>
      <c r="D30" s="3"/>
      <c r="E30" s="3"/>
      <c r="F30" s="3"/>
      <c r="G30" s="3"/>
      <c r="H30" s="7"/>
      <c r="I30" s="7"/>
      <c r="J30" s="7"/>
      <c r="K30" s="7"/>
      <c r="L30" s="7"/>
      <c r="M30" s="16"/>
    </row>
    <row r="31" spans="2:60" ht="14.4" hidden="1">
      <c r="C31" s="3"/>
      <c r="E31" s="17"/>
      <c r="F31" s="17"/>
      <c r="G31" s="91"/>
      <c r="H31" s="91"/>
      <c r="I31" s="92"/>
      <c r="J31" s="90"/>
      <c r="K31" s="10"/>
      <c r="L31" s="10"/>
      <c r="M31" s="1"/>
    </row>
    <row r="32" spans="2:60" ht="14.4" hidden="1">
      <c r="D32" s="22"/>
      <c r="E32" s="93" t="s">
        <v>7</v>
      </c>
      <c r="F32" s="93"/>
      <c r="G32" s="93"/>
      <c r="H32" s="93"/>
      <c r="I32" s="93"/>
      <c r="J32" s="93"/>
      <c r="K32" s="93"/>
      <c r="L32" s="93"/>
      <c r="M32" s="22"/>
      <c r="N32" s="22"/>
      <c r="O32" s="96" t="s">
        <v>8</v>
      </c>
      <c r="P32" s="96"/>
      <c r="Q32" s="96"/>
      <c r="R32" s="96"/>
      <c r="S32" s="96"/>
      <c r="T32" s="96"/>
      <c r="U32" s="96"/>
      <c r="V32" s="96"/>
      <c r="W32" s="23"/>
      <c r="Y32" s="95" t="s">
        <v>213</v>
      </c>
      <c r="Z32" s="95"/>
      <c r="AA32" s="95"/>
      <c r="AB32" s="95"/>
      <c r="AC32" s="95"/>
      <c r="AD32" s="95"/>
      <c r="AE32" s="95"/>
      <c r="AF32" s="95"/>
      <c r="AG32" s="95"/>
      <c r="AH32" s="95"/>
      <c r="AK32" s="22" t="s">
        <v>2</v>
      </c>
      <c r="AL32" s="22"/>
      <c r="AM32" s="22"/>
      <c r="AN32" s="22"/>
      <c r="AO32" s="22" t="s">
        <v>3</v>
      </c>
      <c r="AP32" s="22"/>
      <c r="AQ32" s="22"/>
      <c r="AR32" s="86" t="s">
        <v>9</v>
      </c>
      <c r="AS32" s="86"/>
      <c r="AT32" s="86"/>
      <c r="AU32" s="86"/>
      <c r="AV32" s="86"/>
      <c r="AW32" s="86"/>
      <c r="AX32" s="86"/>
      <c r="AY32" s="86"/>
      <c r="AZ32" s="22"/>
      <c r="BA32" s="87" t="s">
        <v>10</v>
      </c>
      <c r="BB32" s="87"/>
      <c r="BC32" s="87"/>
      <c r="BD32" s="87"/>
      <c r="BE32" s="87"/>
      <c r="BF32" s="87"/>
      <c r="BG32" s="87"/>
      <c r="BH32" s="87"/>
    </row>
    <row r="33" spans="3:60" ht="12" hidden="1" customHeight="1" thickBot="1">
      <c r="C33" s="3"/>
      <c r="D33" s="24"/>
      <c r="E33" s="23"/>
      <c r="F33" s="23"/>
      <c r="G33" s="23"/>
      <c r="H33" s="23"/>
      <c r="I33" s="23"/>
      <c r="J33" s="23"/>
      <c r="K33" s="23"/>
      <c r="L33" s="23"/>
      <c r="M33" s="24"/>
      <c r="N33" s="24"/>
      <c r="O33" s="23"/>
      <c r="P33" s="23"/>
      <c r="Q33" s="23"/>
      <c r="R33" s="23"/>
      <c r="S33" s="23"/>
      <c r="T33" s="23"/>
      <c r="U33" s="23"/>
      <c r="V33" s="23"/>
      <c r="W33" s="23"/>
      <c r="Y33" s="23"/>
      <c r="Z33" s="23"/>
      <c r="AA33" s="23"/>
      <c r="AB33" s="23"/>
      <c r="AC33" s="23"/>
      <c r="AD33" s="23"/>
      <c r="AE33" s="23"/>
      <c r="AF33" s="23"/>
      <c r="AG33" s="23"/>
      <c r="AH33" s="23"/>
      <c r="AM33" s="22"/>
      <c r="AN33" s="22"/>
      <c r="AQ33" s="22"/>
      <c r="AR33" s="25" t="s">
        <v>11</v>
      </c>
      <c r="AS33" s="25" t="s">
        <v>12</v>
      </c>
      <c r="AT33" s="25" t="s">
        <v>2</v>
      </c>
      <c r="AU33" s="25" t="s">
        <v>13</v>
      </c>
      <c r="AV33" s="25" t="s">
        <v>14</v>
      </c>
      <c r="AW33" s="25">
        <v>10</v>
      </c>
      <c r="AX33" s="25" t="s">
        <v>15</v>
      </c>
      <c r="AY33" s="25" t="s">
        <v>16</v>
      </c>
      <c r="AZ33" s="22"/>
      <c r="BA33" s="25" t="s">
        <v>11</v>
      </c>
      <c r="BB33" s="25" t="s">
        <v>12</v>
      </c>
      <c r="BC33" s="25" t="s">
        <v>2</v>
      </c>
      <c r="BD33" s="26" t="s">
        <v>13</v>
      </c>
      <c r="BE33" s="25" t="s">
        <v>14</v>
      </c>
      <c r="BF33" s="25">
        <v>10</v>
      </c>
      <c r="BG33" s="25" t="s">
        <v>15</v>
      </c>
      <c r="BH33" s="25" t="s">
        <v>16</v>
      </c>
    </row>
    <row r="34" spans="3:60" ht="15" hidden="1" customHeight="1" thickBot="1">
      <c r="D34" s="22"/>
      <c r="E34" s="27">
        <v>1</v>
      </c>
      <c r="F34" s="27">
        <v>2</v>
      </c>
      <c r="G34" s="27">
        <v>3</v>
      </c>
      <c r="H34" s="27">
        <v>4</v>
      </c>
      <c r="I34" s="27">
        <v>5</v>
      </c>
      <c r="J34" s="27">
        <v>6</v>
      </c>
      <c r="K34" s="27">
        <v>7</v>
      </c>
      <c r="L34" s="27">
        <v>8</v>
      </c>
      <c r="M34" s="22"/>
      <c r="N34" s="22"/>
      <c r="O34" s="27">
        <v>1</v>
      </c>
      <c r="P34" s="27">
        <v>2</v>
      </c>
      <c r="Q34" s="27">
        <v>3</v>
      </c>
      <c r="R34" s="27">
        <v>4</v>
      </c>
      <c r="S34" s="27">
        <v>5</v>
      </c>
      <c r="T34" s="27">
        <v>6</v>
      </c>
      <c r="U34" s="27">
        <v>7</v>
      </c>
      <c r="V34" s="27">
        <v>8</v>
      </c>
      <c r="W34" s="28"/>
      <c r="X34" s="27"/>
      <c r="Y34" s="29" t="s">
        <v>17</v>
      </c>
      <c r="Z34" s="29" t="s">
        <v>18</v>
      </c>
      <c r="AA34" s="29" t="s">
        <v>19</v>
      </c>
      <c r="AB34" s="29" t="s">
        <v>20</v>
      </c>
      <c r="AC34" s="29" t="s">
        <v>21</v>
      </c>
      <c r="AD34" s="29" t="s">
        <v>22</v>
      </c>
      <c r="AE34" s="29" t="s">
        <v>23</v>
      </c>
      <c r="AF34" s="29" t="s">
        <v>24</v>
      </c>
      <c r="AG34" s="29" t="s">
        <v>25</v>
      </c>
      <c r="AH34" s="29" t="s">
        <v>26</v>
      </c>
      <c r="AJ34" s="30" t="s">
        <v>27</v>
      </c>
      <c r="AK34" s="30">
        <v>1</v>
      </c>
      <c r="AL34" s="30" t="s">
        <v>27</v>
      </c>
      <c r="AM34" s="22"/>
      <c r="AN34" s="31" t="s">
        <v>17</v>
      </c>
      <c r="AO34" s="30">
        <v>1</v>
      </c>
      <c r="AP34" s="31" t="s">
        <v>17</v>
      </c>
      <c r="AQ34" s="22"/>
      <c r="AR34" s="30" t="str">
        <f>CONCATENATE(AT34,"-",AS34)</f>
        <v>1-1</v>
      </c>
      <c r="AS34" s="30">
        <v>1</v>
      </c>
      <c r="AT34" s="30">
        <v>1</v>
      </c>
      <c r="AU34" s="32">
        <v>1</v>
      </c>
      <c r="AV34" s="33" t="s">
        <v>27</v>
      </c>
      <c r="AW34" s="30">
        <v>1</v>
      </c>
      <c r="AX34" s="30" t="s">
        <v>17</v>
      </c>
      <c r="AY34" s="34" t="s">
        <v>28</v>
      </c>
      <c r="AZ34" s="22"/>
      <c r="BA34" s="30" t="str">
        <f>CONCATENATE(BC34,"-",BB34)</f>
        <v>1-1</v>
      </c>
      <c r="BB34" s="35">
        <v>1</v>
      </c>
      <c r="BC34" s="36">
        <v>1</v>
      </c>
      <c r="BD34" s="37">
        <v>1</v>
      </c>
      <c r="BE34" s="33" t="s">
        <v>27</v>
      </c>
      <c r="BF34" s="38">
        <v>1</v>
      </c>
      <c r="BG34" s="30" t="s">
        <v>17</v>
      </c>
      <c r="BH34" s="34" t="s">
        <v>28</v>
      </c>
    </row>
    <row r="35" spans="3:60" ht="15" hidden="1" customHeight="1" thickBot="1">
      <c r="D35" s="39" t="s">
        <v>2</v>
      </c>
      <c r="E35" s="40" t="s">
        <v>29</v>
      </c>
      <c r="F35" s="40" t="s">
        <v>30</v>
      </c>
      <c r="G35" s="40" t="s">
        <v>31</v>
      </c>
      <c r="H35" s="40" t="s">
        <v>32</v>
      </c>
      <c r="I35" s="40" t="s">
        <v>33</v>
      </c>
      <c r="J35" s="40" t="s">
        <v>34</v>
      </c>
      <c r="K35" s="40" t="s">
        <v>35</v>
      </c>
      <c r="L35" s="40" t="s">
        <v>36</v>
      </c>
      <c r="M35" s="22"/>
      <c r="N35" s="39" t="s">
        <v>2</v>
      </c>
      <c r="O35" s="40" t="s">
        <v>29</v>
      </c>
      <c r="P35" s="40" t="s">
        <v>30</v>
      </c>
      <c r="Q35" s="40" t="s">
        <v>31</v>
      </c>
      <c r="R35" s="40" t="s">
        <v>32</v>
      </c>
      <c r="S35" s="40" t="s">
        <v>33</v>
      </c>
      <c r="T35" s="40" t="s">
        <v>34</v>
      </c>
      <c r="U35" s="40" t="s">
        <v>35</v>
      </c>
      <c r="V35" s="40" t="s">
        <v>36</v>
      </c>
      <c r="W35" s="41"/>
      <c r="X35" s="29" t="s">
        <v>2</v>
      </c>
      <c r="Y35" s="29">
        <v>1</v>
      </c>
      <c r="Z35" s="29">
        <v>2</v>
      </c>
      <c r="AA35" s="29">
        <v>3</v>
      </c>
      <c r="AB35" s="29">
        <v>4</v>
      </c>
      <c r="AC35" s="29">
        <v>5</v>
      </c>
      <c r="AD35" s="29">
        <v>6</v>
      </c>
      <c r="AE35" s="29">
        <v>7</v>
      </c>
      <c r="AF35" s="29">
        <v>8</v>
      </c>
      <c r="AG35" s="29">
        <v>9</v>
      </c>
      <c r="AH35" s="29">
        <v>10</v>
      </c>
      <c r="AJ35" s="30" t="s">
        <v>37</v>
      </c>
      <c r="AK35" s="30">
        <v>2</v>
      </c>
      <c r="AL35" s="30" t="s">
        <v>37</v>
      </c>
      <c r="AM35" s="22"/>
      <c r="AN35" s="31" t="s">
        <v>38</v>
      </c>
      <c r="AO35" s="30">
        <v>2</v>
      </c>
      <c r="AP35" s="31" t="s">
        <v>38</v>
      </c>
      <c r="AQ35" s="22"/>
      <c r="AR35" s="30" t="str">
        <f t="shared" ref="AR35:AR98" si="1">CONCATENATE(AT35,"-",AS35)</f>
        <v>2-1</v>
      </c>
      <c r="AS35" s="30">
        <v>1</v>
      </c>
      <c r="AT35" s="30">
        <v>2</v>
      </c>
      <c r="AU35" s="42">
        <v>1</v>
      </c>
      <c r="AV35" s="43" t="s">
        <v>27</v>
      </c>
      <c r="AW35" s="30">
        <v>1</v>
      </c>
      <c r="AX35" s="30" t="s">
        <v>17</v>
      </c>
      <c r="AY35" s="44" t="s">
        <v>28</v>
      </c>
      <c r="AZ35" s="22"/>
      <c r="BA35" s="30" t="str">
        <f t="shared" ref="BA35:BA98" si="2">CONCATENATE(BC35,"-",BB35)</f>
        <v>2-1</v>
      </c>
      <c r="BB35" s="35">
        <v>1</v>
      </c>
      <c r="BC35" s="36">
        <v>2</v>
      </c>
      <c r="BD35" s="45">
        <v>1</v>
      </c>
      <c r="BE35" s="43" t="s">
        <v>27</v>
      </c>
      <c r="BF35" s="38">
        <v>1</v>
      </c>
      <c r="BG35" s="30" t="s">
        <v>17</v>
      </c>
      <c r="BH35" s="44" t="s">
        <v>28</v>
      </c>
    </row>
    <row r="36" spans="3:60" ht="15" hidden="1" customHeight="1">
      <c r="D36" s="27" t="s">
        <v>27</v>
      </c>
      <c r="E36" s="46">
        <v>50000</v>
      </c>
      <c r="F36" s="46">
        <v>52188</v>
      </c>
      <c r="G36" s="46">
        <v>54375</v>
      </c>
      <c r="H36" s="46">
        <v>56563</v>
      </c>
      <c r="I36" s="46">
        <v>58750</v>
      </c>
      <c r="J36" s="46">
        <v>60938</v>
      </c>
      <c r="K36" s="46">
        <v>63125</v>
      </c>
      <c r="L36" s="46">
        <v>65313</v>
      </c>
      <c r="M36" s="22"/>
      <c r="N36" s="27" t="s">
        <v>27</v>
      </c>
      <c r="O36" s="46">
        <v>50500</v>
      </c>
      <c r="P36" s="46">
        <v>52709</v>
      </c>
      <c r="Q36" s="46">
        <v>54919</v>
      </c>
      <c r="R36" s="46">
        <v>57128</v>
      </c>
      <c r="S36" s="46">
        <v>59338</v>
      </c>
      <c r="T36" s="46">
        <v>61547</v>
      </c>
      <c r="U36" s="46">
        <v>63756</v>
      </c>
      <c r="V36" s="46">
        <v>65966</v>
      </c>
      <c r="W36" s="47"/>
      <c r="X36" s="27">
        <v>1</v>
      </c>
      <c r="Y36" s="46">
        <v>42805</v>
      </c>
      <c r="Z36" s="46">
        <v>44731</v>
      </c>
      <c r="AA36" s="46">
        <v>46657</v>
      </c>
      <c r="AB36" s="46">
        <v>48583</v>
      </c>
      <c r="AC36" s="46">
        <v>50510</v>
      </c>
      <c r="AD36" s="46">
        <v>52437</v>
      </c>
      <c r="AE36" s="46">
        <v>54362</v>
      </c>
      <c r="AF36" s="46">
        <v>56288</v>
      </c>
      <c r="AG36" s="46">
        <v>58214</v>
      </c>
      <c r="AH36" s="48">
        <v>60141</v>
      </c>
      <c r="AJ36" s="30" t="s">
        <v>39</v>
      </c>
      <c r="AK36" s="30">
        <v>3</v>
      </c>
      <c r="AL36" s="30" t="s">
        <v>39</v>
      </c>
      <c r="AM36" s="22"/>
      <c r="AN36" s="31" t="s">
        <v>40</v>
      </c>
      <c r="AO36" s="30">
        <v>3</v>
      </c>
      <c r="AP36" s="31" t="s">
        <v>40</v>
      </c>
      <c r="AQ36" s="22"/>
      <c r="AR36" s="30" t="str">
        <f t="shared" si="1"/>
        <v>3-1</v>
      </c>
      <c r="AS36" s="30">
        <v>1</v>
      </c>
      <c r="AT36" s="30">
        <v>3</v>
      </c>
      <c r="AU36" s="42">
        <v>1</v>
      </c>
      <c r="AV36" s="43" t="s">
        <v>27</v>
      </c>
      <c r="AW36" s="30">
        <v>1</v>
      </c>
      <c r="AX36" s="30" t="s">
        <v>17</v>
      </c>
      <c r="AY36" s="44" t="s">
        <v>28</v>
      </c>
      <c r="AZ36" s="22"/>
      <c r="BA36" s="30" t="str">
        <f t="shared" si="2"/>
        <v>3-1</v>
      </c>
      <c r="BB36" s="35">
        <v>1</v>
      </c>
      <c r="BC36" s="36">
        <v>3</v>
      </c>
      <c r="BD36" s="45">
        <v>1</v>
      </c>
      <c r="BE36" s="43" t="s">
        <v>27</v>
      </c>
      <c r="BF36" s="38">
        <v>1</v>
      </c>
      <c r="BG36" s="30" t="s">
        <v>17</v>
      </c>
      <c r="BH36" s="44" t="s">
        <v>28</v>
      </c>
    </row>
    <row r="37" spans="3:60" ht="15" hidden="1" customHeight="1">
      <c r="D37" s="27" t="s">
        <v>37</v>
      </c>
      <c r="E37" s="46">
        <v>52188</v>
      </c>
      <c r="F37" s="46">
        <v>54375</v>
      </c>
      <c r="G37" s="46">
        <v>56563</v>
      </c>
      <c r="H37" s="46">
        <v>58750</v>
      </c>
      <c r="I37" s="46">
        <v>60938</v>
      </c>
      <c r="J37" s="46">
        <v>63125</v>
      </c>
      <c r="K37" s="46">
        <v>65313</v>
      </c>
      <c r="L37" s="46">
        <v>67500</v>
      </c>
      <c r="M37" s="22"/>
      <c r="N37" s="27" t="s">
        <v>37</v>
      </c>
      <c r="O37" s="46">
        <v>52709</v>
      </c>
      <c r="P37" s="46">
        <v>54919</v>
      </c>
      <c r="Q37" s="46">
        <v>57128</v>
      </c>
      <c r="R37" s="46">
        <v>59338</v>
      </c>
      <c r="S37" s="46">
        <v>61547</v>
      </c>
      <c r="T37" s="46">
        <v>63756</v>
      </c>
      <c r="U37" s="46">
        <v>65966</v>
      </c>
      <c r="V37" s="46">
        <v>68175</v>
      </c>
      <c r="W37" s="47"/>
      <c r="X37" s="27">
        <v>2</v>
      </c>
      <c r="Y37" s="46">
        <v>44731</v>
      </c>
      <c r="Z37" s="46">
        <v>46657</v>
      </c>
      <c r="AA37" s="46">
        <v>48583</v>
      </c>
      <c r="AB37" s="46">
        <v>50510</v>
      </c>
      <c r="AC37" s="46">
        <v>52437</v>
      </c>
      <c r="AD37" s="46">
        <v>54362</v>
      </c>
      <c r="AE37" s="46">
        <v>56288</v>
      </c>
      <c r="AF37" s="46">
        <v>58214</v>
      </c>
      <c r="AG37" s="46">
        <v>60141</v>
      </c>
      <c r="AH37" s="46">
        <v>62067</v>
      </c>
      <c r="AJ37" s="30" t="s">
        <v>41</v>
      </c>
      <c r="AK37" s="30">
        <v>4</v>
      </c>
      <c r="AL37" s="30" t="s">
        <v>41</v>
      </c>
      <c r="AM37" s="22"/>
      <c r="AN37" s="31" t="s">
        <v>42</v>
      </c>
      <c r="AO37" s="30">
        <v>4</v>
      </c>
      <c r="AP37" s="31" t="s">
        <v>42</v>
      </c>
      <c r="AQ37" s="22"/>
      <c r="AR37" s="30" t="str">
        <f t="shared" si="1"/>
        <v>4-1</v>
      </c>
      <c r="AS37" s="30">
        <v>1</v>
      </c>
      <c r="AT37" s="30">
        <v>4</v>
      </c>
      <c r="AU37" s="42">
        <v>2</v>
      </c>
      <c r="AV37" s="43" t="s">
        <v>37</v>
      </c>
      <c r="AW37" s="30">
        <v>1</v>
      </c>
      <c r="AX37" s="30" t="s">
        <v>17</v>
      </c>
      <c r="AY37" s="44" t="s">
        <v>43</v>
      </c>
      <c r="AZ37" s="22"/>
      <c r="BA37" s="30" t="str">
        <f t="shared" si="2"/>
        <v>4-1</v>
      </c>
      <c r="BB37" s="35">
        <v>1</v>
      </c>
      <c r="BC37" s="36">
        <v>4</v>
      </c>
      <c r="BD37" s="45">
        <v>1</v>
      </c>
      <c r="BE37" s="43" t="s">
        <v>27</v>
      </c>
      <c r="BF37" s="38">
        <v>1</v>
      </c>
      <c r="BG37" s="30" t="s">
        <v>17</v>
      </c>
      <c r="BH37" s="44" t="s">
        <v>28</v>
      </c>
    </row>
    <row r="38" spans="3:60" ht="15" hidden="1" customHeight="1">
      <c r="D38" s="27" t="s">
        <v>39</v>
      </c>
      <c r="E38" s="46">
        <v>54375</v>
      </c>
      <c r="F38" s="46">
        <v>56563</v>
      </c>
      <c r="G38" s="46">
        <v>58750</v>
      </c>
      <c r="H38" s="46">
        <v>60938</v>
      </c>
      <c r="I38" s="46">
        <v>63125</v>
      </c>
      <c r="J38" s="46">
        <v>65313</v>
      </c>
      <c r="K38" s="46">
        <v>67500</v>
      </c>
      <c r="L38" s="46">
        <v>69688</v>
      </c>
      <c r="M38" s="22"/>
      <c r="N38" s="27" t="s">
        <v>39</v>
      </c>
      <c r="O38" s="46">
        <v>54919</v>
      </c>
      <c r="P38" s="46">
        <v>57128</v>
      </c>
      <c r="Q38" s="46">
        <v>59338</v>
      </c>
      <c r="R38" s="46">
        <v>61547</v>
      </c>
      <c r="S38" s="46">
        <v>63756</v>
      </c>
      <c r="T38" s="46">
        <v>65966</v>
      </c>
      <c r="U38" s="46">
        <v>68175</v>
      </c>
      <c r="V38" s="46">
        <v>70384</v>
      </c>
      <c r="W38" s="47"/>
      <c r="X38" s="27">
        <v>3</v>
      </c>
      <c r="Y38" s="46">
        <v>46657</v>
      </c>
      <c r="Z38" s="46">
        <v>48583</v>
      </c>
      <c r="AA38" s="46">
        <v>50510</v>
      </c>
      <c r="AB38" s="46">
        <v>52437</v>
      </c>
      <c r="AC38" s="46">
        <v>54362</v>
      </c>
      <c r="AD38" s="46">
        <v>56288</v>
      </c>
      <c r="AE38" s="46">
        <v>58214</v>
      </c>
      <c r="AF38" s="46">
        <v>60141</v>
      </c>
      <c r="AG38" s="46">
        <v>62067</v>
      </c>
      <c r="AH38" s="46">
        <v>63993</v>
      </c>
      <c r="AJ38" s="30" t="s">
        <v>44</v>
      </c>
      <c r="AK38" s="30">
        <v>5</v>
      </c>
      <c r="AL38" s="30" t="s">
        <v>44</v>
      </c>
      <c r="AM38" s="22"/>
      <c r="AN38" s="31" t="s">
        <v>45</v>
      </c>
      <c r="AO38" s="30">
        <v>5</v>
      </c>
      <c r="AP38" s="31" t="s">
        <v>45</v>
      </c>
      <c r="AQ38" s="22"/>
      <c r="AR38" s="30" t="str">
        <f t="shared" si="1"/>
        <v>5-1</v>
      </c>
      <c r="AS38" s="30">
        <v>1</v>
      </c>
      <c r="AT38" s="30">
        <v>5</v>
      </c>
      <c r="AU38" s="42">
        <v>3</v>
      </c>
      <c r="AV38" s="43" t="s">
        <v>39</v>
      </c>
      <c r="AW38" s="30">
        <v>1</v>
      </c>
      <c r="AX38" s="30" t="s">
        <v>17</v>
      </c>
      <c r="AY38" s="44" t="s">
        <v>46</v>
      </c>
      <c r="AZ38" s="22"/>
      <c r="BA38" s="30" t="str">
        <f t="shared" si="2"/>
        <v>5-1</v>
      </c>
      <c r="BB38" s="35">
        <v>1</v>
      </c>
      <c r="BC38" s="36">
        <v>5</v>
      </c>
      <c r="BD38" s="45">
        <v>2</v>
      </c>
      <c r="BE38" s="43" t="s">
        <v>37</v>
      </c>
      <c r="BF38" s="38">
        <v>1</v>
      </c>
      <c r="BG38" s="30" t="s">
        <v>17</v>
      </c>
      <c r="BH38" s="44" t="s">
        <v>43</v>
      </c>
    </row>
    <row r="39" spans="3:60" ht="15" hidden="1" customHeight="1">
      <c r="D39" s="27" t="s">
        <v>41</v>
      </c>
      <c r="E39" s="46">
        <v>56563</v>
      </c>
      <c r="F39" s="46">
        <v>58750</v>
      </c>
      <c r="G39" s="46">
        <v>60938</v>
      </c>
      <c r="H39" s="46">
        <v>63125</v>
      </c>
      <c r="I39" s="46">
        <v>65313</v>
      </c>
      <c r="J39" s="46">
        <v>67500</v>
      </c>
      <c r="K39" s="46">
        <v>69688</v>
      </c>
      <c r="L39" s="46">
        <v>71875</v>
      </c>
      <c r="M39" s="22"/>
      <c r="N39" s="27" t="s">
        <v>41</v>
      </c>
      <c r="O39" s="46">
        <v>57128</v>
      </c>
      <c r="P39" s="46">
        <v>59338</v>
      </c>
      <c r="Q39" s="46">
        <v>61547</v>
      </c>
      <c r="R39" s="46">
        <v>63756</v>
      </c>
      <c r="S39" s="46">
        <v>65966</v>
      </c>
      <c r="T39" s="46">
        <v>68175</v>
      </c>
      <c r="U39" s="46">
        <v>70384</v>
      </c>
      <c r="V39" s="46">
        <v>72594</v>
      </c>
      <c r="W39" s="47"/>
      <c r="X39" s="27">
        <v>4</v>
      </c>
      <c r="Y39" s="46">
        <v>48583</v>
      </c>
      <c r="Z39" s="46">
        <v>50510</v>
      </c>
      <c r="AA39" s="46">
        <v>52437</v>
      </c>
      <c r="AB39" s="46">
        <v>54362</v>
      </c>
      <c r="AC39" s="46">
        <v>56288</v>
      </c>
      <c r="AD39" s="46">
        <v>58214</v>
      </c>
      <c r="AE39" s="46">
        <v>60141</v>
      </c>
      <c r="AF39" s="46">
        <v>62067</v>
      </c>
      <c r="AG39" s="46">
        <v>63993</v>
      </c>
      <c r="AH39" s="46">
        <v>65920</v>
      </c>
      <c r="AJ39" s="30" t="s">
        <v>47</v>
      </c>
      <c r="AK39" s="30">
        <v>6</v>
      </c>
      <c r="AL39" s="30" t="s">
        <v>47</v>
      </c>
      <c r="AM39" s="22"/>
      <c r="AN39" s="31" t="s">
        <v>48</v>
      </c>
      <c r="AO39" s="30">
        <v>6</v>
      </c>
      <c r="AP39" s="31" t="s">
        <v>48</v>
      </c>
      <c r="AQ39" s="22"/>
      <c r="AR39" s="30" t="str">
        <f t="shared" si="1"/>
        <v>6-1</v>
      </c>
      <c r="AS39" s="30">
        <v>1</v>
      </c>
      <c r="AT39" s="30">
        <v>6</v>
      </c>
      <c r="AU39" s="42">
        <v>4</v>
      </c>
      <c r="AV39" s="43" t="s">
        <v>41</v>
      </c>
      <c r="AW39" s="30">
        <v>1</v>
      </c>
      <c r="AX39" s="30" t="s">
        <v>17</v>
      </c>
      <c r="AY39" s="44" t="s">
        <v>49</v>
      </c>
      <c r="AZ39" s="22"/>
      <c r="BA39" s="30" t="str">
        <f t="shared" si="2"/>
        <v>6-1</v>
      </c>
      <c r="BB39" s="35">
        <v>1</v>
      </c>
      <c r="BC39" s="36">
        <v>6</v>
      </c>
      <c r="BD39" s="45">
        <v>3</v>
      </c>
      <c r="BE39" s="43" t="s">
        <v>39</v>
      </c>
      <c r="BF39" s="38">
        <v>1</v>
      </c>
      <c r="BG39" s="30" t="s">
        <v>17</v>
      </c>
      <c r="BH39" s="44" t="s">
        <v>46</v>
      </c>
    </row>
    <row r="40" spans="3:60" ht="15" hidden="1" customHeight="1">
      <c r="D40" s="49" t="s">
        <v>44</v>
      </c>
      <c r="E40" s="50">
        <v>58750</v>
      </c>
      <c r="F40" s="50">
        <v>60938</v>
      </c>
      <c r="G40" s="50">
        <v>63125</v>
      </c>
      <c r="H40" s="50">
        <v>65313</v>
      </c>
      <c r="I40" s="50">
        <v>67500</v>
      </c>
      <c r="J40" s="50">
        <v>69688</v>
      </c>
      <c r="K40" s="50">
        <v>71875</v>
      </c>
      <c r="L40" s="50">
        <v>74063</v>
      </c>
      <c r="M40" s="22"/>
      <c r="N40" s="49" t="s">
        <v>44</v>
      </c>
      <c r="O40" s="50">
        <v>59338</v>
      </c>
      <c r="P40" s="50">
        <v>61547</v>
      </c>
      <c r="Q40" s="50">
        <v>63756</v>
      </c>
      <c r="R40" s="50">
        <v>65966</v>
      </c>
      <c r="S40" s="50">
        <v>68175</v>
      </c>
      <c r="T40" s="50">
        <v>70384</v>
      </c>
      <c r="U40" s="50">
        <v>72594</v>
      </c>
      <c r="V40" s="50">
        <v>74803</v>
      </c>
      <c r="W40" s="47"/>
      <c r="X40" s="49">
        <v>5</v>
      </c>
      <c r="Y40" s="50">
        <v>50510</v>
      </c>
      <c r="Z40" s="50">
        <v>52437</v>
      </c>
      <c r="AA40" s="50">
        <v>54362</v>
      </c>
      <c r="AB40" s="50">
        <v>56288</v>
      </c>
      <c r="AC40" s="50">
        <v>58214</v>
      </c>
      <c r="AD40" s="50">
        <v>60141</v>
      </c>
      <c r="AE40" s="50">
        <v>62067</v>
      </c>
      <c r="AF40" s="50">
        <v>63993</v>
      </c>
      <c r="AG40" s="50">
        <v>65920</v>
      </c>
      <c r="AH40" s="50">
        <v>67846</v>
      </c>
      <c r="AJ40" s="30" t="s">
        <v>50</v>
      </c>
      <c r="AK40" s="30">
        <v>7</v>
      </c>
      <c r="AL40" s="30" t="s">
        <v>50</v>
      </c>
      <c r="AM40" s="22"/>
      <c r="AN40" s="31" t="s">
        <v>51</v>
      </c>
      <c r="AO40" s="30">
        <v>7</v>
      </c>
      <c r="AP40" s="31" t="s">
        <v>51</v>
      </c>
      <c r="AQ40" s="22"/>
      <c r="AR40" s="30" t="str">
        <f t="shared" si="1"/>
        <v>7-1</v>
      </c>
      <c r="AS40" s="30">
        <v>1</v>
      </c>
      <c r="AT40" s="30">
        <v>7</v>
      </c>
      <c r="AU40" s="42">
        <v>5</v>
      </c>
      <c r="AV40" s="43" t="s">
        <v>44</v>
      </c>
      <c r="AW40" s="30">
        <v>1</v>
      </c>
      <c r="AX40" s="30" t="s">
        <v>17</v>
      </c>
      <c r="AY40" s="44" t="s">
        <v>52</v>
      </c>
      <c r="AZ40" s="22"/>
      <c r="BA40" s="30" t="str">
        <f t="shared" si="2"/>
        <v>7-1</v>
      </c>
      <c r="BB40" s="35">
        <v>1</v>
      </c>
      <c r="BC40" s="36">
        <v>7</v>
      </c>
      <c r="BD40" s="45">
        <v>4</v>
      </c>
      <c r="BE40" s="43" t="s">
        <v>41</v>
      </c>
      <c r="BF40" s="38">
        <v>1</v>
      </c>
      <c r="BG40" s="30" t="s">
        <v>17</v>
      </c>
      <c r="BH40" s="44" t="s">
        <v>49</v>
      </c>
    </row>
    <row r="41" spans="3:60" ht="15" hidden="1" customHeight="1">
      <c r="D41" s="27" t="s">
        <v>47</v>
      </c>
      <c r="E41" s="46">
        <v>60938</v>
      </c>
      <c r="F41" s="46">
        <v>63125</v>
      </c>
      <c r="G41" s="46">
        <v>65313</v>
      </c>
      <c r="H41" s="46">
        <v>67500</v>
      </c>
      <c r="I41" s="46">
        <v>69688</v>
      </c>
      <c r="J41" s="46">
        <v>71875</v>
      </c>
      <c r="K41" s="46">
        <v>74063</v>
      </c>
      <c r="L41" s="46">
        <v>76250</v>
      </c>
      <c r="M41" s="22"/>
      <c r="N41" s="27" t="s">
        <v>47</v>
      </c>
      <c r="O41" s="46">
        <v>61547</v>
      </c>
      <c r="P41" s="46">
        <v>63756</v>
      </c>
      <c r="Q41" s="46">
        <v>65966</v>
      </c>
      <c r="R41" s="46">
        <v>68175</v>
      </c>
      <c r="S41" s="46">
        <v>70384</v>
      </c>
      <c r="T41" s="46">
        <v>72594</v>
      </c>
      <c r="U41" s="46">
        <v>74803</v>
      </c>
      <c r="V41" s="46">
        <v>77013</v>
      </c>
      <c r="W41" s="47"/>
      <c r="X41" s="27">
        <v>6</v>
      </c>
      <c r="Y41" s="46">
        <v>52437</v>
      </c>
      <c r="Z41" s="46">
        <v>54362</v>
      </c>
      <c r="AA41" s="46">
        <v>56288</v>
      </c>
      <c r="AB41" s="46">
        <v>58214</v>
      </c>
      <c r="AC41" s="46">
        <v>60141</v>
      </c>
      <c r="AD41" s="46">
        <v>62067</v>
      </c>
      <c r="AE41" s="46">
        <v>63993</v>
      </c>
      <c r="AF41" s="46">
        <v>65920</v>
      </c>
      <c r="AG41" s="46">
        <v>67846</v>
      </c>
      <c r="AH41" s="46">
        <v>69772</v>
      </c>
      <c r="AJ41" s="30" t="s">
        <v>53</v>
      </c>
      <c r="AK41" s="30">
        <v>8</v>
      </c>
      <c r="AL41" s="30" t="s">
        <v>53</v>
      </c>
      <c r="AM41" s="22"/>
      <c r="AN41" s="31" t="s">
        <v>54</v>
      </c>
      <c r="AO41" s="30">
        <v>8</v>
      </c>
      <c r="AP41" s="31" t="s">
        <v>54</v>
      </c>
      <c r="AQ41" s="22"/>
      <c r="AR41" s="30" t="str">
        <f t="shared" si="1"/>
        <v>8-1</v>
      </c>
      <c r="AS41" s="30">
        <v>1</v>
      </c>
      <c r="AT41" s="30">
        <v>8</v>
      </c>
      <c r="AU41" s="42">
        <v>6</v>
      </c>
      <c r="AV41" s="43" t="s">
        <v>47</v>
      </c>
      <c r="AW41" s="30">
        <v>1</v>
      </c>
      <c r="AX41" s="30" t="s">
        <v>17</v>
      </c>
      <c r="AY41" s="44" t="s">
        <v>55</v>
      </c>
      <c r="AZ41" s="22"/>
      <c r="BA41" s="30" t="str">
        <f t="shared" si="2"/>
        <v>8-1</v>
      </c>
      <c r="BB41" s="35">
        <v>1</v>
      </c>
      <c r="BC41" s="36">
        <v>8</v>
      </c>
      <c r="BD41" s="45">
        <v>5</v>
      </c>
      <c r="BE41" s="43" t="s">
        <v>44</v>
      </c>
      <c r="BF41" s="38">
        <v>1</v>
      </c>
      <c r="BG41" s="30" t="s">
        <v>17</v>
      </c>
      <c r="BH41" s="44" t="s">
        <v>52</v>
      </c>
    </row>
    <row r="42" spans="3:60" ht="15" hidden="1" customHeight="1">
      <c r="D42" s="27" t="s">
        <v>50</v>
      </c>
      <c r="E42" s="46">
        <v>63125</v>
      </c>
      <c r="F42" s="46">
        <v>65313</v>
      </c>
      <c r="G42" s="46">
        <v>67500</v>
      </c>
      <c r="H42" s="46">
        <v>69688</v>
      </c>
      <c r="I42" s="46">
        <v>71875</v>
      </c>
      <c r="J42" s="46">
        <v>74063</v>
      </c>
      <c r="K42" s="46">
        <v>76250</v>
      </c>
      <c r="L42" s="46">
        <v>78438</v>
      </c>
      <c r="M42" s="22"/>
      <c r="N42" s="27" t="s">
        <v>50</v>
      </c>
      <c r="O42" s="46">
        <v>63756</v>
      </c>
      <c r="P42" s="46">
        <v>65966</v>
      </c>
      <c r="Q42" s="46">
        <v>68175</v>
      </c>
      <c r="R42" s="46">
        <v>70384</v>
      </c>
      <c r="S42" s="46">
        <v>72594</v>
      </c>
      <c r="T42" s="46">
        <v>74803</v>
      </c>
      <c r="U42" s="46">
        <v>77013</v>
      </c>
      <c r="V42" s="46">
        <v>79222</v>
      </c>
      <c r="W42" s="47"/>
      <c r="X42" s="27">
        <v>7</v>
      </c>
      <c r="Y42" s="46">
        <v>54362</v>
      </c>
      <c r="Z42" s="46">
        <v>56288</v>
      </c>
      <c r="AA42" s="46">
        <v>58214</v>
      </c>
      <c r="AB42" s="46">
        <v>60141</v>
      </c>
      <c r="AC42" s="46">
        <v>62067</v>
      </c>
      <c r="AD42" s="46">
        <v>63993</v>
      </c>
      <c r="AE42" s="46">
        <v>65920</v>
      </c>
      <c r="AF42" s="46">
        <v>67846</v>
      </c>
      <c r="AG42" s="46">
        <v>69772</v>
      </c>
      <c r="AH42" s="46">
        <v>71698</v>
      </c>
      <c r="AJ42" s="30" t="s">
        <v>56</v>
      </c>
      <c r="AK42" s="30">
        <v>9</v>
      </c>
      <c r="AL42" s="30" t="s">
        <v>56</v>
      </c>
      <c r="AM42" s="22"/>
      <c r="AN42" s="22"/>
      <c r="AO42" s="22"/>
      <c r="AP42" s="22"/>
      <c r="AQ42" s="22"/>
      <c r="AR42" s="30" t="str">
        <f t="shared" si="1"/>
        <v>9-1</v>
      </c>
      <c r="AS42" s="30">
        <v>1</v>
      </c>
      <c r="AT42" s="30">
        <v>9</v>
      </c>
      <c r="AU42" s="42">
        <v>6</v>
      </c>
      <c r="AV42" s="43" t="s">
        <v>47</v>
      </c>
      <c r="AW42" s="30">
        <v>1</v>
      </c>
      <c r="AX42" s="30" t="s">
        <v>17</v>
      </c>
      <c r="AY42" s="44" t="s">
        <v>55</v>
      </c>
      <c r="AZ42" s="22"/>
      <c r="BA42" s="30" t="str">
        <f t="shared" si="2"/>
        <v>9-1</v>
      </c>
      <c r="BB42" s="35">
        <v>1</v>
      </c>
      <c r="BC42" s="36">
        <v>9</v>
      </c>
      <c r="BD42" s="45">
        <v>6</v>
      </c>
      <c r="BE42" s="43" t="s">
        <v>47</v>
      </c>
      <c r="BF42" s="38">
        <v>1</v>
      </c>
      <c r="BG42" s="30" t="s">
        <v>17</v>
      </c>
      <c r="BH42" s="44" t="s">
        <v>55</v>
      </c>
    </row>
    <row r="43" spans="3:60" ht="15" hidden="1" customHeight="1">
      <c r="D43" s="27" t="s">
        <v>53</v>
      </c>
      <c r="E43" s="46">
        <v>65313</v>
      </c>
      <c r="F43" s="46">
        <v>67500</v>
      </c>
      <c r="G43" s="46">
        <v>69688</v>
      </c>
      <c r="H43" s="46">
        <v>71875</v>
      </c>
      <c r="I43" s="46">
        <v>74063</v>
      </c>
      <c r="J43" s="46">
        <v>76250</v>
      </c>
      <c r="K43" s="46">
        <v>78438</v>
      </c>
      <c r="L43" s="46">
        <v>80625</v>
      </c>
      <c r="M43" s="22"/>
      <c r="N43" s="27" t="s">
        <v>53</v>
      </c>
      <c r="O43" s="46">
        <v>65966</v>
      </c>
      <c r="P43" s="46">
        <v>68175</v>
      </c>
      <c r="Q43" s="46">
        <v>70384</v>
      </c>
      <c r="R43" s="46">
        <v>72594</v>
      </c>
      <c r="S43" s="46">
        <v>74803</v>
      </c>
      <c r="T43" s="46">
        <v>77013</v>
      </c>
      <c r="U43" s="46">
        <v>79222</v>
      </c>
      <c r="V43" s="46">
        <v>81431</v>
      </c>
      <c r="W43" s="47"/>
      <c r="X43" s="27">
        <v>8</v>
      </c>
      <c r="Y43" s="46">
        <v>56288</v>
      </c>
      <c r="Z43" s="46">
        <v>58214</v>
      </c>
      <c r="AA43" s="46">
        <v>60141</v>
      </c>
      <c r="AB43" s="46">
        <v>62067</v>
      </c>
      <c r="AC43" s="46">
        <v>63993</v>
      </c>
      <c r="AD43" s="46">
        <v>65920</v>
      </c>
      <c r="AE43" s="46">
        <v>67846</v>
      </c>
      <c r="AF43" s="46">
        <v>69772</v>
      </c>
      <c r="AG43" s="46">
        <v>71698</v>
      </c>
      <c r="AH43" s="46">
        <v>73624</v>
      </c>
      <c r="AJ43" s="30" t="s">
        <v>57</v>
      </c>
      <c r="AK43" s="30">
        <v>10</v>
      </c>
      <c r="AL43" s="30" t="s">
        <v>57</v>
      </c>
      <c r="AM43" s="22"/>
      <c r="AN43" s="22"/>
      <c r="AO43" s="22"/>
      <c r="AP43" s="22"/>
      <c r="AQ43" s="22"/>
      <c r="AR43" s="30" t="str">
        <f t="shared" si="1"/>
        <v>10-1</v>
      </c>
      <c r="AS43" s="30">
        <v>1</v>
      </c>
      <c r="AT43" s="30">
        <v>10</v>
      </c>
      <c r="AU43" s="42">
        <v>7</v>
      </c>
      <c r="AV43" s="43" t="s">
        <v>50</v>
      </c>
      <c r="AW43" s="30">
        <v>1</v>
      </c>
      <c r="AX43" s="30" t="s">
        <v>17</v>
      </c>
      <c r="AY43" s="44" t="s">
        <v>58</v>
      </c>
      <c r="AZ43" s="22"/>
      <c r="BA43" s="30" t="str">
        <f t="shared" si="2"/>
        <v>10-1</v>
      </c>
      <c r="BB43" s="35">
        <v>1</v>
      </c>
      <c r="BC43" s="36">
        <v>10</v>
      </c>
      <c r="BD43" s="45">
        <v>6</v>
      </c>
      <c r="BE43" s="43" t="s">
        <v>47</v>
      </c>
      <c r="BF43" s="38">
        <v>1</v>
      </c>
      <c r="BG43" s="30" t="s">
        <v>17</v>
      </c>
      <c r="BH43" s="44" t="s">
        <v>55</v>
      </c>
    </row>
    <row r="44" spans="3:60" ht="15" hidden="1" customHeight="1">
      <c r="D44" s="27" t="s">
        <v>56</v>
      </c>
      <c r="E44" s="46">
        <v>67500</v>
      </c>
      <c r="F44" s="46">
        <v>69688</v>
      </c>
      <c r="G44" s="46">
        <v>71875</v>
      </c>
      <c r="H44" s="46">
        <v>74063</v>
      </c>
      <c r="I44" s="46">
        <v>76250</v>
      </c>
      <c r="J44" s="46">
        <v>78438</v>
      </c>
      <c r="K44" s="46">
        <v>80625</v>
      </c>
      <c r="L44" s="46">
        <v>82813</v>
      </c>
      <c r="M44" s="22"/>
      <c r="N44" s="27" t="s">
        <v>56</v>
      </c>
      <c r="O44" s="46">
        <v>68175</v>
      </c>
      <c r="P44" s="46">
        <v>70384</v>
      </c>
      <c r="Q44" s="46">
        <v>72594</v>
      </c>
      <c r="R44" s="46">
        <v>74803</v>
      </c>
      <c r="S44" s="46">
        <v>77013</v>
      </c>
      <c r="T44" s="46">
        <v>79222</v>
      </c>
      <c r="U44" s="46">
        <v>81431</v>
      </c>
      <c r="V44" s="46">
        <v>83641</v>
      </c>
      <c r="W44" s="47"/>
      <c r="X44" s="27">
        <v>9</v>
      </c>
      <c r="Y44" s="46">
        <v>58214</v>
      </c>
      <c r="Z44" s="46">
        <v>60141</v>
      </c>
      <c r="AA44" s="46">
        <v>62067</v>
      </c>
      <c r="AB44" s="46">
        <v>63993</v>
      </c>
      <c r="AC44" s="46">
        <v>65920</v>
      </c>
      <c r="AD44" s="46">
        <v>67846</v>
      </c>
      <c r="AE44" s="46">
        <v>69772</v>
      </c>
      <c r="AF44" s="46">
        <v>71698</v>
      </c>
      <c r="AG44" s="46">
        <v>73624</v>
      </c>
      <c r="AH44" s="46">
        <v>75550</v>
      </c>
      <c r="AJ44" s="30" t="s">
        <v>59</v>
      </c>
      <c r="AK44" s="30">
        <v>11</v>
      </c>
      <c r="AL44" s="30" t="s">
        <v>59</v>
      </c>
      <c r="AM44" s="22"/>
      <c r="AN44" s="22"/>
      <c r="AO44" s="22"/>
      <c r="AP44" s="22"/>
      <c r="AQ44" s="22"/>
      <c r="AR44" s="30" t="str">
        <f t="shared" si="1"/>
        <v>11-1</v>
      </c>
      <c r="AS44" s="30">
        <v>1</v>
      </c>
      <c r="AT44" s="30">
        <v>11</v>
      </c>
      <c r="AU44" s="42">
        <v>8</v>
      </c>
      <c r="AV44" s="43" t="s">
        <v>53</v>
      </c>
      <c r="AW44" s="30">
        <v>1</v>
      </c>
      <c r="AX44" s="30" t="s">
        <v>17</v>
      </c>
      <c r="AY44" s="44" t="s">
        <v>60</v>
      </c>
      <c r="AZ44" s="22"/>
      <c r="BA44" s="30" t="str">
        <f t="shared" si="2"/>
        <v>11-1</v>
      </c>
      <c r="BB44" s="35">
        <v>1</v>
      </c>
      <c r="BC44" s="36">
        <v>11</v>
      </c>
      <c r="BD44" s="45">
        <v>7</v>
      </c>
      <c r="BE44" s="43" t="s">
        <v>50</v>
      </c>
      <c r="BF44" s="38">
        <v>1</v>
      </c>
      <c r="BG44" s="30" t="s">
        <v>17</v>
      </c>
      <c r="BH44" s="44" t="s">
        <v>58</v>
      </c>
    </row>
    <row r="45" spans="3:60" ht="15" hidden="1" customHeight="1">
      <c r="D45" s="49" t="s">
        <v>57</v>
      </c>
      <c r="E45" s="50">
        <v>69688</v>
      </c>
      <c r="F45" s="50">
        <v>71875</v>
      </c>
      <c r="G45" s="50">
        <v>74063</v>
      </c>
      <c r="H45" s="50">
        <v>76250</v>
      </c>
      <c r="I45" s="50">
        <v>78438</v>
      </c>
      <c r="J45" s="50">
        <v>80625</v>
      </c>
      <c r="K45" s="50">
        <v>82813</v>
      </c>
      <c r="L45" s="50">
        <v>85000</v>
      </c>
      <c r="M45" s="22"/>
      <c r="N45" s="49" t="s">
        <v>57</v>
      </c>
      <c r="O45" s="50">
        <v>70384</v>
      </c>
      <c r="P45" s="50">
        <v>72594</v>
      </c>
      <c r="Q45" s="50">
        <v>74803</v>
      </c>
      <c r="R45" s="50">
        <v>77013</v>
      </c>
      <c r="S45" s="50">
        <v>79222</v>
      </c>
      <c r="T45" s="50">
        <v>81431</v>
      </c>
      <c r="U45" s="50">
        <v>83641</v>
      </c>
      <c r="V45" s="50">
        <v>85850</v>
      </c>
      <c r="W45" s="47"/>
      <c r="X45" s="49">
        <v>10</v>
      </c>
      <c r="Y45" s="50">
        <v>60141</v>
      </c>
      <c r="Z45" s="50">
        <v>62067</v>
      </c>
      <c r="AA45" s="50">
        <v>63993</v>
      </c>
      <c r="AB45" s="50">
        <v>65920</v>
      </c>
      <c r="AC45" s="50">
        <v>67846</v>
      </c>
      <c r="AD45" s="50">
        <v>69772</v>
      </c>
      <c r="AE45" s="50">
        <v>71698</v>
      </c>
      <c r="AF45" s="50">
        <v>73624</v>
      </c>
      <c r="AG45" s="50">
        <v>75550</v>
      </c>
      <c r="AH45" s="50">
        <v>77477</v>
      </c>
      <c r="AJ45" s="30" t="s">
        <v>61</v>
      </c>
      <c r="AK45" s="30">
        <v>12</v>
      </c>
      <c r="AL45" s="30" t="s">
        <v>61</v>
      </c>
      <c r="AM45" s="22"/>
      <c r="AN45" s="22"/>
      <c r="AO45" s="22"/>
      <c r="AP45" s="22"/>
      <c r="AQ45" s="22"/>
      <c r="AR45" s="30" t="str">
        <f t="shared" si="1"/>
        <v>12-1</v>
      </c>
      <c r="AS45" s="30">
        <v>1</v>
      </c>
      <c r="AT45" s="30">
        <v>12</v>
      </c>
      <c r="AU45" s="42">
        <v>9</v>
      </c>
      <c r="AV45" s="43" t="s">
        <v>56</v>
      </c>
      <c r="AW45" s="30">
        <v>1</v>
      </c>
      <c r="AX45" s="30" t="s">
        <v>17</v>
      </c>
      <c r="AY45" s="44" t="s">
        <v>62</v>
      </c>
      <c r="AZ45" s="22"/>
      <c r="BA45" s="30" t="str">
        <f t="shared" si="2"/>
        <v>12-1</v>
      </c>
      <c r="BB45" s="35">
        <v>1</v>
      </c>
      <c r="BC45" s="36">
        <v>12</v>
      </c>
      <c r="BD45" s="45">
        <v>8</v>
      </c>
      <c r="BE45" s="43" t="s">
        <v>53</v>
      </c>
      <c r="BF45" s="38">
        <v>1</v>
      </c>
      <c r="BG45" s="30" t="s">
        <v>17</v>
      </c>
      <c r="BH45" s="44" t="s">
        <v>60</v>
      </c>
    </row>
    <row r="46" spans="3:60" ht="15" hidden="1" customHeight="1">
      <c r="D46" s="27" t="s">
        <v>59</v>
      </c>
      <c r="E46" s="46">
        <v>71875</v>
      </c>
      <c r="F46" s="46">
        <v>74063</v>
      </c>
      <c r="G46" s="46">
        <v>76250</v>
      </c>
      <c r="H46" s="46">
        <v>78438</v>
      </c>
      <c r="I46" s="46">
        <v>80625</v>
      </c>
      <c r="J46" s="46">
        <v>82813</v>
      </c>
      <c r="K46" s="46">
        <v>85000</v>
      </c>
      <c r="L46" s="46">
        <v>87188</v>
      </c>
      <c r="M46" s="22"/>
      <c r="N46" s="27" t="s">
        <v>59</v>
      </c>
      <c r="O46" s="46">
        <v>72594</v>
      </c>
      <c r="P46" s="46">
        <v>74803</v>
      </c>
      <c r="Q46" s="46">
        <v>77013</v>
      </c>
      <c r="R46" s="46">
        <v>79222</v>
      </c>
      <c r="S46" s="46">
        <v>81431</v>
      </c>
      <c r="T46" s="46">
        <v>83641</v>
      </c>
      <c r="U46" s="46">
        <v>85850</v>
      </c>
      <c r="V46" s="46">
        <v>88059</v>
      </c>
      <c r="W46" s="47"/>
      <c r="X46" s="27">
        <v>11</v>
      </c>
      <c r="Y46" s="46">
        <v>62067</v>
      </c>
      <c r="Z46" s="46">
        <v>63993</v>
      </c>
      <c r="AA46" s="46">
        <v>65920</v>
      </c>
      <c r="AB46" s="46">
        <v>67846</v>
      </c>
      <c r="AC46" s="46">
        <v>69772</v>
      </c>
      <c r="AD46" s="46">
        <v>71698</v>
      </c>
      <c r="AE46" s="46">
        <v>73624</v>
      </c>
      <c r="AF46" s="46">
        <v>75550</v>
      </c>
      <c r="AG46" s="46">
        <v>77477</v>
      </c>
      <c r="AH46" s="46">
        <v>79404</v>
      </c>
      <c r="AJ46" s="30" t="s">
        <v>63</v>
      </c>
      <c r="AK46" s="30">
        <v>13</v>
      </c>
      <c r="AL46" s="30" t="s">
        <v>63</v>
      </c>
      <c r="AM46" s="22"/>
      <c r="AN46" s="22"/>
      <c r="AO46" s="22"/>
      <c r="AP46" s="22"/>
      <c r="AQ46" s="22"/>
      <c r="AR46" s="30" t="str">
        <f t="shared" si="1"/>
        <v>13-1</v>
      </c>
      <c r="AS46" s="30">
        <v>1</v>
      </c>
      <c r="AT46" s="30">
        <v>13</v>
      </c>
      <c r="AU46" s="42">
        <v>9</v>
      </c>
      <c r="AV46" s="43" t="s">
        <v>56</v>
      </c>
      <c r="AW46" s="30">
        <v>1</v>
      </c>
      <c r="AX46" s="30" t="s">
        <v>17</v>
      </c>
      <c r="AY46" s="44" t="s">
        <v>62</v>
      </c>
      <c r="AZ46" s="22"/>
      <c r="BA46" s="30" t="str">
        <f t="shared" si="2"/>
        <v>13-1</v>
      </c>
      <c r="BB46" s="35">
        <v>1</v>
      </c>
      <c r="BC46" s="36">
        <v>13</v>
      </c>
      <c r="BD46" s="45">
        <v>9</v>
      </c>
      <c r="BE46" s="43" t="s">
        <v>56</v>
      </c>
      <c r="BF46" s="38">
        <v>1</v>
      </c>
      <c r="BG46" s="30" t="s">
        <v>17</v>
      </c>
      <c r="BH46" s="44" t="s">
        <v>62</v>
      </c>
    </row>
    <row r="47" spans="3:60" ht="15" hidden="1" customHeight="1">
      <c r="D47" s="27" t="s">
        <v>61</v>
      </c>
      <c r="E47" s="46">
        <v>74063</v>
      </c>
      <c r="F47" s="46">
        <v>76250</v>
      </c>
      <c r="G47" s="46">
        <v>78438</v>
      </c>
      <c r="H47" s="46">
        <v>80625</v>
      </c>
      <c r="I47" s="46">
        <v>82813</v>
      </c>
      <c r="J47" s="46">
        <v>85000</v>
      </c>
      <c r="K47" s="46">
        <v>87188</v>
      </c>
      <c r="L47" s="46">
        <v>89375</v>
      </c>
      <c r="M47" s="22"/>
      <c r="N47" s="27" t="s">
        <v>61</v>
      </c>
      <c r="O47" s="46">
        <v>74803</v>
      </c>
      <c r="P47" s="46">
        <v>77013</v>
      </c>
      <c r="Q47" s="46">
        <v>79222</v>
      </c>
      <c r="R47" s="46">
        <v>81431</v>
      </c>
      <c r="S47" s="46">
        <v>83641</v>
      </c>
      <c r="T47" s="46">
        <v>85850</v>
      </c>
      <c r="U47" s="46">
        <v>88059</v>
      </c>
      <c r="V47" s="46">
        <v>90269</v>
      </c>
      <c r="W47" s="47"/>
      <c r="X47" s="27">
        <v>12</v>
      </c>
      <c r="Y47" s="46">
        <v>63993</v>
      </c>
      <c r="Z47" s="46">
        <v>65920</v>
      </c>
      <c r="AA47" s="46">
        <v>67846</v>
      </c>
      <c r="AB47" s="46">
        <v>69772</v>
      </c>
      <c r="AC47" s="46">
        <v>71698</v>
      </c>
      <c r="AD47" s="46">
        <v>73624</v>
      </c>
      <c r="AE47" s="46">
        <v>75550</v>
      </c>
      <c r="AF47" s="46">
        <v>77477</v>
      </c>
      <c r="AG47" s="46">
        <v>79404</v>
      </c>
      <c r="AH47" s="46">
        <v>81329</v>
      </c>
      <c r="AJ47" s="30" t="s">
        <v>64</v>
      </c>
      <c r="AK47" s="30">
        <v>14</v>
      </c>
      <c r="AL47" s="30" t="s">
        <v>64</v>
      </c>
      <c r="AM47" s="22"/>
      <c r="AN47" s="22"/>
      <c r="AO47" s="22"/>
      <c r="AP47" s="22"/>
      <c r="AQ47" s="22"/>
      <c r="AR47" s="30" t="str">
        <f t="shared" si="1"/>
        <v>14-1</v>
      </c>
      <c r="AS47" s="30">
        <v>1</v>
      </c>
      <c r="AT47" s="30">
        <v>14</v>
      </c>
      <c r="AU47" s="42">
        <v>9</v>
      </c>
      <c r="AV47" s="43" t="s">
        <v>56</v>
      </c>
      <c r="AW47" s="30">
        <v>1</v>
      </c>
      <c r="AX47" s="30" t="s">
        <v>17</v>
      </c>
      <c r="AY47" s="44" t="s">
        <v>62</v>
      </c>
      <c r="AZ47" s="22"/>
      <c r="BA47" s="30" t="str">
        <f t="shared" si="2"/>
        <v>14-1</v>
      </c>
      <c r="BB47" s="35">
        <v>1</v>
      </c>
      <c r="BC47" s="36">
        <v>14</v>
      </c>
      <c r="BD47" s="45">
        <v>9</v>
      </c>
      <c r="BE47" s="43" t="s">
        <v>56</v>
      </c>
      <c r="BF47" s="38">
        <v>1</v>
      </c>
      <c r="BG47" s="30" t="s">
        <v>17</v>
      </c>
      <c r="BH47" s="44" t="s">
        <v>62</v>
      </c>
    </row>
    <row r="48" spans="3:60" ht="15" hidden="1" customHeight="1">
      <c r="D48" s="27" t="s">
        <v>63</v>
      </c>
      <c r="E48" s="46">
        <v>76250</v>
      </c>
      <c r="F48" s="46">
        <v>78438</v>
      </c>
      <c r="G48" s="46">
        <v>80625</v>
      </c>
      <c r="H48" s="46">
        <v>82813</v>
      </c>
      <c r="I48" s="46">
        <v>85000</v>
      </c>
      <c r="J48" s="46">
        <v>87188</v>
      </c>
      <c r="K48" s="46">
        <v>89375</v>
      </c>
      <c r="L48" s="46">
        <v>91563</v>
      </c>
      <c r="M48" s="22"/>
      <c r="N48" s="27" t="s">
        <v>63</v>
      </c>
      <c r="O48" s="46">
        <v>77013</v>
      </c>
      <c r="P48" s="46">
        <v>79222</v>
      </c>
      <c r="Q48" s="46">
        <v>81431</v>
      </c>
      <c r="R48" s="46">
        <v>83641</v>
      </c>
      <c r="S48" s="46">
        <v>85850</v>
      </c>
      <c r="T48" s="46">
        <v>88059</v>
      </c>
      <c r="U48" s="46">
        <v>90269</v>
      </c>
      <c r="V48" s="46">
        <v>92478</v>
      </c>
      <c r="W48" s="47"/>
      <c r="X48" s="27">
        <v>13</v>
      </c>
      <c r="Y48" s="46">
        <v>65920</v>
      </c>
      <c r="Z48" s="46">
        <v>67846</v>
      </c>
      <c r="AA48" s="46">
        <v>69772</v>
      </c>
      <c r="AB48" s="46">
        <v>71698</v>
      </c>
      <c r="AC48" s="46">
        <v>73624</v>
      </c>
      <c r="AD48" s="46">
        <v>75550</v>
      </c>
      <c r="AE48" s="46">
        <v>77477</v>
      </c>
      <c r="AF48" s="46">
        <v>79404</v>
      </c>
      <c r="AG48" s="46">
        <v>81329</v>
      </c>
      <c r="AH48" s="46">
        <v>83255</v>
      </c>
      <c r="AJ48" s="30" t="s">
        <v>65</v>
      </c>
      <c r="AK48" s="30">
        <v>15</v>
      </c>
      <c r="AL48" s="30" t="s">
        <v>65</v>
      </c>
      <c r="AM48" s="22"/>
      <c r="AN48" s="22"/>
      <c r="AO48" s="22"/>
      <c r="AP48" s="22"/>
      <c r="AQ48" s="22"/>
      <c r="AR48" s="30" t="str">
        <f t="shared" si="1"/>
        <v>15-1</v>
      </c>
      <c r="AS48" s="30">
        <v>1</v>
      </c>
      <c r="AT48" s="30">
        <v>15</v>
      </c>
      <c r="AU48" s="42">
        <v>9</v>
      </c>
      <c r="AV48" s="43" t="s">
        <v>56</v>
      </c>
      <c r="AW48" s="30">
        <v>1</v>
      </c>
      <c r="AX48" s="30" t="s">
        <v>17</v>
      </c>
      <c r="AY48" s="44" t="s">
        <v>62</v>
      </c>
      <c r="AZ48" s="22"/>
      <c r="BA48" s="30" t="str">
        <f t="shared" si="2"/>
        <v>15-1</v>
      </c>
      <c r="BB48" s="35">
        <v>1</v>
      </c>
      <c r="BC48" s="36">
        <v>15</v>
      </c>
      <c r="BD48" s="45">
        <v>9</v>
      </c>
      <c r="BE48" s="43" t="s">
        <v>56</v>
      </c>
      <c r="BF48" s="38">
        <v>1</v>
      </c>
      <c r="BG48" s="30" t="s">
        <v>17</v>
      </c>
      <c r="BH48" s="44" t="s">
        <v>62</v>
      </c>
    </row>
    <row r="49" spans="4:60" ht="15" hidden="1" customHeight="1">
      <c r="D49" s="27" t="s">
        <v>64</v>
      </c>
      <c r="E49" s="46">
        <v>78438</v>
      </c>
      <c r="F49" s="46">
        <v>80625</v>
      </c>
      <c r="G49" s="46">
        <v>82813</v>
      </c>
      <c r="H49" s="46">
        <v>85000</v>
      </c>
      <c r="I49" s="46">
        <v>87188</v>
      </c>
      <c r="J49" s="46">
        <v>89375</v>
      </c>
      <c r="K49" s="46">
        <v>91563</v>
      </c>
      <c r="L49" s="46">
        <v>93750</v>
      </c>
      <c r="M49" s="22"/>
      <c r="N49" s="27" t="s">
        <v>64</v>
      </c>
      <c r="O49" s="46">
        <v>79222</v>
      </c>
      <c r="P49" s="46">
        <v>81431</v>
      </c>
      <c r="Q49" s="46">
        <v>83641</v>
      </c>
      <c r="R49" s="46">
        <v>85850</v>
      </c>
      <c r="S49" s="46">
        <v>88059</v>
      </c>
      <c r="T49" s="46">
        <v>90269</v>
      </c>
      <c r="U49" s="46">
        <v>92478</v>
      </c>
      <c r="V49" s="46">
        <v>94688</v>
      </c>
      <c r="W49" s="47"/>
      <c r="X49" s="27">
        <v>14</v>
      </c>
      <c r="Y49" s="46">
        <v>65920</v>
      </c>
      <c r="Z49" s="46">
        <v>69772</v>
      </c>
      <c r="AA49" s="46">
        <v>71698</v>
      </c>
      <c r="AB49" s="46">
        <v>73624</v>
      </c>
      <c r="AC49" s="46">
        <v>75550</v>
      </c>
      <c r="AD49" s="46">
        <v>77477</v>
      </c>
      <c r="AE49" s="46">
        <v>79404</v>
      </c>
      <c r="AF49" s="46">
        <v>81329</v>
      </c>
      <c r="AG49" s="46">
        <v>83255</v>
      </c>
      <c r="AH49" s="46">
        <v>85181</v>
      </c>
      <c r="AJ49" s="30" t="s">
        <v>66</v>
      </c>
      <c r="AK49" s="30">
        <v>16</v>
      </c>
      <c r="AL49" s="30" t="s">
        <v>66</v>
      </c>
      <c r="AM49" s="22"/>
      <c r="AN49" s="22"/>
      <c r="AO49" s="22"/>
      <c r="AP49" s="22"/>
      <c r="AQ49" s="22"/>
      <c r="AR49" s="30" t="str">
        <f t="shared" si="1"/>
        <v>16-1</v>
      </c>
      <c r="AS49" s="30">
        <v>1</v>
      </c>
      <c r="AT49" s="30">
        <v>16</v>
      </c>
      <c r="AU49" s="42">
        <v>9</v>
      </c>
      <c r="AV49" s="43" t="s">
        <v>56</v>
      </c>
      <c r="AW49" s="30">
        <v>1</v>
      </c>
      <c r="AX49" s="30" t="s">
        <v>17</v>
      </c>
      <c r="AY49" s="44" t="s">
        <v>62</v>
      </c>
      <c r="AZ49" s="22"/>
      <c r="BA49" s="30" t="str">
        <f t="shared" si="2"/>
        <v>16-1</v>
      </c>
      <c r="BB49" s="35">
        <v>1</v>
      </c>
      <c r="BC49" s="36">
        <v>16</v>
      </c>
      <c r="BD49" s="45">
        <v>9</v>
      </c>
      <c r="BE49" s="43" t="s">
        <v>56</v>
      </c>
      <c r="BF49" s="38">
        <v>1</v>
      </c>
      <c r="BG49" s="30" t="s">
        <v>17</v>
      </c>
      <c r="BH49" s="44" t="s">
        <v>62</v>
      </c>
    </row>
    <row r="50" spans="4:60" ht="15" hidden="1" customHeight="1">
      <c r="D50" s="51" t="s">
        <v>65</v>
      </c>
      <c r="E50" s="50">
        <v>80625</v>
      </c>
      <c r="F50" s="50">
        <v>82813</v>
      </c>
      <c r="G50" s="50">
        <v>85000</v>
      </c>
      <c r="H50" s="50">
        <v>87188</v>
      </c>
      <c r="I50" s="50">
        <v>89375</v>
      </c>
      <c r="J50" s="50">
        <v>91563</v>
      </c>
      <c r="K50" s="50">
        <v>93750</v>
      </c>
      <c r="L50" s="50">
        <v>95938</v>
      </c>
      <c r="M50" s="22"/>
      <c r="N50" s="51" t="s">
        <v>65</v>
      </c>
      <c r="O50" s="50">
        <v>81431</v>
      </c>
      <c r="P50" s="50">
        <v>83641</v>
      </c>
      <c r="Q50" s="50">
        <v>85850</v>
      </c>
      <c r="R50" s="50">
        <v>88059</v>
      </c>
      <c r="S50" s="50">
        <v>90269</v>
      </c>
      <c r="T50" s="50">
        <v>92478</v>
      </c>
      <c r="U50" s="50">
        <v>94688</v>
      </c>
      <c r="V50" s="50">
        <v>96897</v>
      </c>
      <c r="W50" s="47"/>
      <c r="X50" s="51">
        <v>15</v>
      </c>
      <c r="Y50" s="50">
        <v>65920</v>
      </c>
      <c r="Z50" s="50">
        <v>69772</v>
      </c>
      <c r="AA50" s="50">
        <v>71698</v>
      </c>
      <c r="AB50" s="50">
        <v>75550</v>
      </c>
      <c r="AC50" s="50">
        <v>77477</v>
      </c>
      <c r="AD50" s="50">
        <v>79404</v>
      </c>
      <c r="AE50" s="50">
        <v>81329</v>
      </c>
      <c r="AF50" s="50">
        <v>83255</v>
      </c>
      <c r="AG50" s="50">
        <v>85181</v>
      </c>
      <c r="AH50" s="50">
        <v>87109</v>
      </c>
      <c r="AJ50" s="30" t="s">
        <v>67</v>
      </c>
      <c r="AK50" s="30">
        <v>17</v>
      </c>
      <c r="AL50" s="30" t="s">
        <v>67</v>
      </c>
      <c r="AM50" s="22"/>
      <c r="AN50" s="22"/>
      <c r="AO50" s="22"/>
      <c r="AP50" s="22"/>
      <c r="AQ50" s="22"/>
      <c r="AR50" s="30" t="str">
        <f t="shared" si="1"/>
        <v>17-1</v>
      </c>
      <c r="AS50" s="30">
        <v>1</v>
      </c>
      <c r="AT50" s="30">
        <v>17</v>
      </c>
      <c r="AU50" s="42">
        <v>9</v>
      </c>
      <c r="AV50" s="43" t="s">
        <v>56</v>
      </c>
      <c r="AW50" s="30">
        <v>1</v>
      </c>
      <c r="AX50" s="30" t="s">
        <v>17</v>
      </c>
      <c r="AY50" s="44" t="s">
        <v>62</v>
      </c>
      <c r="AZ50" s="22"/>
      <c r="BA50" s="30" t="str">
        <f t="shared" si="2"/>
        <v>17-1</v>
      </c>
      <c r="BB50" s="35">
        <v>1</v>
      </c>
      <c r="BC50" s="36">
        <v>17</v>
      </c>
      <c r="BD50" s="45">
        <v>9</v>
      </c>
      <c r="BE50" s="43" t="s">
        <v>56</v>
      </c>
      <c r="BF50" s="38">
        <v>1</v>
      </c>
      <c r="BG50" s="30" t="s">
        <v>17</v>
      </c>
      <c r="BH50" s="44" t="s">
        <v>62</v>
      </c>
    </row>
    <row r="51" spans="4:60" ht="15" hidden="1" customHeight="1">
      <c r="D51" s="27" t="s">
        <v>66</v>
      </c>
      <c r="E51" s="46">
        <v>82813</v>
      </c>
      <c r="F51" s="46">
        <v>85000</v>
      </c>
      <c r="G51" s="46">
        <v>87188</v>
      </c>
      <c r="H51" s="46">
        <v>89375</v>
      </c>
      <c r="I51" s="46">
        <v>91563</v>
      </c>
      <c r="J51" s="46">
        <v>93750</v>
      </c>
      <c r="K51" s="46">
        <v>95938</v>
      </c>
      <c r="L51" s="46">
        <v>98125</v>
      </c>
      <c r="M51" s="22"/>
      <c r="N51" s="27" t="s">
        <v>66</v>
      </c>
      <c r="O51" s="46">
        <v>83641</v>
      </c>
      <c r="P51" s="46">
        <v>85850</v>
      </c>
      <c r="Q51" s="46">
        <v>88059</v>
      </c>
      <c r="R51" s="46">
        <v>90269</v>
      </c>
      <c r="S51" s="46">
        <v>92478</v>
      </c>
      <c r="T51" s="46">
        <v>94688</v>
      </c>
      <c r="U51" s="46">
        <v>96897</v>
      </c>
      <c r="V51" s="46">
        <v>99106</v>
      </c>
      <c r="W51" s="47"/>
      <c r="X51" s="27">
        <v>16</v>
      </c>
      <c r="Y51" s="46">
        <v>65920</v>
      </c>
      <c r="Z51" s="46">
        <v>69772</v>
      </c>
      <c r="AA51" s="46">
        <v>71698</v>
      </c>
      <c r="AB51" s="46">
        <v>75550</v>
      </c>
      <c r="AC51" s="46">
        <v>79404</v>
      </c>
      <c r="AD51" s="46">
        <v>81329</v>
      </c>
      <c r="AE51" s="46">
        <v>83255</v>
      </c>
      <c r="AF51" s="46">
        <v>85181</v>
      </c>
      <c r="AG51" s="46">
        <v>87109</v>
      </c>
      <c r="AH51" s="46">
        <v>89034</v>
      </c>
      <c r="AJ51" s="30" t="s">
        <v>68</v>
      </c>
      <c r="AK51" s="30">
        <v>18</v>
      </c>
      <c r="AL51" s="30" t="s">
        <v>68</v>
      </c>
      <c r="AM51" s="22"/>
      <c r="AN51" s="22"/>
      <c r="AO51" s="22"/>
      <c r="AP51" s="22"/>
      <c r="AQ51" s="22"/>
      <c r="AR51" s="30" t="str">
        <f t="shared" si="1"/>
        <v>18-1</v>
      </c>
      <c r="AS51" s="30">
        <v>1</v>
      </c>
      <c r="AT51" s="30">
        <v>18</v>
      </c>
      <c r="AU51" s="42">
        <v>10</v>
      </c>
      <c r="AV51" s="43" t="s">
        <v>57</v>
      </c>
      <c r="AW51" s="30">
        <v>1</v>
      </c>
      <c r="AX51" s="30" t="s">
        <v>17</v>
      </c>
      <c r="AY51" s="44" t="s">
        <v>69</v>
      </c>
      <c r="AZ51" s="22"/>
      <c r="BA51" s="30" t="str">
        <f t="shared" si="2"/>
        <v>18-1</v>
      </c>
      <c r="BB51" s="35">
        <v>1</v>
      </c>
      <c r="BC51" s="36">
        <v>18</v>
      </c>
      <c r="BD51" s="45">
        <v>9</v>
      </c>
      <c r="BE51" s="43" t="s">
        <v>56</v>
      </c>
      <c r="BF51" s="38">
        <v>1</v>
      </c>
      <c r="BG51" s="30" t="s">
        <v>17</v>
      </c>
      <c r="BH51" s="44" t="s">
        <v>62</v>
      </c>
    </row>
    <row r="52" spans="4:60" ht="15" hidden="1" customHeight="1">
      <c r="D52" s="27" t="s">
        <v>67</v>
      </c>
      <c r="E52" s="46">
        <v>85000</v>
      </c>
      <c r="F52" s="46">
        <v>87188</v>
      </c>
      <c r="G52" s="46">
        <v>89375</v>
      </c>
      <c r="H52" s="46">
        <v>91563</v>
      </c>
      <c r="I52" s="46">
        <v>93750</v>
      </c>
      <c r="J52" s="46">
        <v>95938</v>
      </c>
      <c r="K52" s="46">
        <v>98125</v>
      </c>
      <c r="L52" s="46">
        <v>100313</v>
      </c>
      <c r="M52" s="22"/>
      <c r="N52" s="27" t="s">
        <v>67</v>
      </c>
      <c r="O52" s="46">
        <v>85850</v>
      </c>
      <c r="P52" s="46">
        <v>88059</v>
      </c>
      <c r="Q52" s="46">
        <v>90269</v>
      </c>
      <c r="R52" s="46">
        <v>92478</v>
      </c>
      <c r="S52" s="46">
        <v>94688</v>
      </c>
      <c r="T52" s="46">
        <v>96897</v>
      </c>
      <c r="U52" s="46">
        <v>99106</v>
      </c>
      <c r="V52" s="46">
        <v>101316</v>
      </c>
      <c r="W52" s="47"/>
      <c r="X52" s="27">
        <v>17</v>
      </c>
      <c r="Y52" s="46">
        <v>65920</v>
      </c>
      <c r="Z52" s="46">
        <v>69772</v>
      </c>
      <c r="AA52" s="46">
        <v>71698</v>
      </c>
      <c r="AB52" s="46">
        <v>75550</v>
      </c>
      <c r="AC52" s="46">
        <v>79404</v>
      </c>
      <c r="AD52" s="46">
        <v>83255</v>
      </c>
      <c r="AE52" s="46">
        <v>85181</v>
      </c>
      <c r="AF52" s="46">
        <v>87109</v>
      </c>
      <c r="AG52" s="46">
        <v>89034</v>
      </c>
      <c r="AH52" s="46">
        <v>90960</v>
      </c>
      <c r="AJ52" s="30" t="s">
        <v>70</v>
      </c>
      <c r="AK52" s="30">
        <v>19</v>
      </c>
      <c r="AL52" s="30" t="s">
        <v>70</v>
      </c>
      <c r="AM52" s="22"/>
      <c r="AN52" s="22"/>
      <c r="AO52" s="22"/>
      <c r="AP52" s="22"/>
      <c r="AQ52" s="22"/>
      <c r="AR52" s="30" t="str">
        <f t="shared" si="1"/>
        <v>19-1</v>
      </c>
      <c r="AS52" s="30">
        <v>1</v>
      </c>
      <c r="AT52" s="30">
        <v>19</v>
      </c>
      <c r="AU52" s="42">
        <v>10</v>
      </c>
      <c r="AV52" s="43" t="s">
        <v>57</v>
      </c>
      <c r="AW52" s="30">
        <v>1</v>
      </c>
      <c r="AX52" s="30" t="s">
        <v>17</v>
      </c>
      <c r="AY52" s="44" t="s">
        <v>69</v>
      </c>
      <c r="AZ52" s="22"/>
      <c r="BA52" s="30" t="str">
        <f t="shared" si="2"/>
        <v>19-1</v>
      </c>
      <c r="BB52" s="35">
        <v>1</v>
      </c>
      <c r="BC52" s="36">
        <v>19</v>
      </c>
      <c r="BD52" s="45">
        <v>10</v>
      </c>
      <c r="BE52" s="43" t="s">
        <v>57</v>
      </c>
      <c r="BF52" s="38">
        <v>1</v>
      </c>
      <c r="BG52" s="30" t="s">
        <v>17</v>
      </c>
      <c r="BH52" s="44" t="s">
        <v>69</v>
      </c>
    </row>
    <row r="53" spans="4:60" ht="15" hidden="1" customHeight="1">
      <c r="D53" s="52" t="s">
        <v>68</v>
      </c>
      <c r="E53" s="46">
        <v>87188</v>
      </c>
      <c r="F53" s="46">
        <v>89375</v>
      </c>
      <c r="G53" s="46">
        <v>91563</v>
      </c>
      <c r="H53" s="46">
        <v>93750</v>
      </c>
      <c r="I53" s="46">
        <v>95938</v>
      </c>
      <c r="J53" s="46">
        <v>98125</v>
      </c>
      <c r="K53" s="46">
        <v>100313</v>
      </c>
      <c r="L53" s="46">
        <v>102500</v>
      </c>
      <c r="M53" s="22"/>
      <c r="N53" s="52" t="s">
        <v>68</v>
      </c>
      <c r="O53" s="46">
        <v>88059</v>
      </c>
      <c r="P53" s="46">
        <v>90269</v>
      </c>
      <c r="Q53" s="46">
        <v>92478</v>
      </c>
      <c r="R53" s="46">
        <v>94688</v>
      </c>
      <c r="S53" s="46">
        <v>96897</v>
      </c>
      <c r="T53" s="46">
        <v>99106</v>
      </c>
      <c r="U53" s="46">
        <v>101316</v>
      </c>
      <c r="V53" s="46">
        <v>103525</v>
      </c>
      <c r="W53" s="47"/>
      <c r="X53" s="52">
        <v>18</v>
      </c>
      <c r="Y53" s="53">
        <v>66579</v>
      </c>
      <c r="Z53" s="53">
        <v>70470</v>
      </c>
      <c r="AA53" s="53">
        <v>72415</v>
      </c>
      <c r="AB53" s="53">
        <v>76306</v>
      </c>
      <c r="AC53" s="53">
        <v>80198</v>
      </c>
      <c r="AD53" s="53">
        <v>84087</v>
      </c>
      <c r="AE53" s="53">
        <v>86033</v>
      </c>
      <c r="AF53" s="53">
        <v>87980</v>
      </c>
      <c r="AG53" s="53">
        <v>89925</v>
      </c>
      <c r="AH53" s="53">
        <v>91869</v>
      </c>
      <c r="AJ53" s="30" t="s">
        <v>71</v>
      </c>
      <c r="AK53" s="30">
        <v>20</v>
      </c>
      <c r="AL53" s="30" t="s">
        <v>71</v>
      </c>
      <c r="AM53" s="22"/>
      <c r="AN53" s="22"/>
      <c r="AO53" s="22"/>
      <c r="AP53" s="22"/>
      <c r="AQ53" s="22"/>
      <c r="AR53" s="30" t="str">
        <f t="shared" si="1"/>
        <v>20-1</v>
      </c>
      <c r="AS53" s="30">
        <v>1</v>
      </c>
      <c r="AT53" s="30">
        <v>20</v>
      </c>
      <c r="AU53" s="42">
        <v>10</v>
      </c>
      <c r="AV53" s="43" t="s">
        <v>57</v>
      </c>
      <c r="AW53" s="30">
        <v>1</v>
      </c>
      <c r="AX53" s="30" t="s">
        <v>17</v>
      </c>
      <c r="AY53" s="44" t="s">
        <v>69</v>
      </c>
      <c r="AZ53" s="22"/>
      <c r="BA53" s="30" t="str">
        <f t="shared" si="2"/>
        <v>20-1</v>
      </c>
      <c r="BB53" s="35">
        <v>1</v>
      </c>
      <c r="BC53" s="36">
        <v>20</v>
      </c>
      <c r="BD53" s="45">
        <v>10</v>
      </c>
      <c r="BE53" s="43" t="s">
        <v>57</v>
      </c>
      <c r="BF53" s="38">
        <v>1</v>
      </c>
      <c r="BG53" s="30" t="s">
        <v>17</v>
      </c>
      <c r="BH53" s="44" t="s">
        <v>69</v>
      </c>
    </row>
    <row r="54" spans="4:60" ht="15" hidden="1" customHeight="1">
      <c r="D54" s="27" t="s">
        <v>70</v>
      </c>
      <c r="E54" s="46">
        <v>89375</v>
      </c>
      <c r="F54" s="46">
        <v>91563</v>
      </c>
      <c r="G54" s="46">
        <v>93750</v>
      </c>
      <c r="H54" s="46">
        <v>95938</v>
      </c>
      <c r="I54" s="46">
        <v>98125</v>
      </c>
      <c r="J54" s="46">
        <v>100313</v>
      </c>
      <c r="K54" s="46">
        <v>102500</v>
      </c>
      <c r="L54" s="46">
        <v>104688</v>
      </c>
      <c r="M54" s="22"/>
      <c r="N54" s="27" t="s">
        <v>70</v>
      </c>
      <c r="O54" s="46">
        <v>90269</v>
      </c>
      <c r="P54" s="46">
        <v>92478</v>
      </c>
      <c r="Q54" s="46">
        <v>94688</v>
      </c>
      <c r="R54" s="46">
        <v>96897</v>
      </c>
      <c r="S54" s="46">
        <v>99106</v>
      </c>
      <c r="T54" s="46">
        <v>101316</v>
      </c>
      <c r="U54" s="46">
        <v>103525</v>
      </c>
      <c r="V54" s="46">
        <v>105734</v>
      </c>
      <c r="W54" s="47"/>
      <c r="X54" s="27">
        <v>19</v>
      </c>
      <c r="Y54" s="53">
        <v>67245</v>
      </c>
      <c r="Z54" s="53">
        <v>71174</v>
      </c>
      <c r="AA54" s="53">
        <v>73140</v>
      </c>
      <c r="AB54" s="53">
        <v>77069</v>
      </c>
      <c r="AC54" s="53">
        <v>81000</v>
      </c>
      <c r="AD54" s="53">
        <v>84928</v>
      </c>
      <c r="AE54" s="53">
        <v>86893</v>
      </c>
      <c r="AF54" s="53">
        <v>88860</v>
      </c>
      <c r="AG54" s="53">
        <v>90824</v>
      </c>
      <c r="AH54" s="53">
        <v>92788</v>
      </c>
      <c r="AK54" s="22"/>
      <c r="AL54" s="22"/>
      <c r="AM54" s="22"/>
      <c r="AN54" s="22"/>
      <c r="AO54" s="22"/>
      <c r="AP54" s="22"/>
      <c r="AQ54" s="22"/>
      <c r="AR54" s="30" t="str">
        <f t="shared" si="1"/>
        <v>21-1</v>
      </c>
      <c r="AS54" s="30">
        <v>1</v>
      </c>
      <c r="AT54" s="30">
        <v>21</v>
      </c>
      <c r="AU54" s="42">
        <v>11</v>
      </c>
      <c r="AV54" s="43" t="s">
        <v>59</v>
      </c>
      <c r="AW54" s="30">
        <v>1</v>
      </c>
      <c r="AX54" s="30" t="s">
        <v>17</v>
      </c>
      <c r="AY54" s="44" t="s">
        <v>72</v>
      </c>
      <c r="AZ54" s="22"/>
      <c r="BA54" s="30" t="str">
        <f t="shared" si="2"/>
        <v>21-1</v>
      </c>
      <c r="BB54" s="35">
        <v>1</v>
      </c>
      <c r="BC54" s="36">
        <v>21</v>
      </c>
      <c r="BD54" s="45">
        <v>10</v>
      </c>
      <c r="BE54" s="43" t="s">
        <v>57</v>
      </c>
      <c r="BF54" s="38">
        <v>1</v>
      </c>
      <c r="BG54" s="30" t="s">
        <v>17</v>
      </c>
      <c r="BH54" s="44" t="s">
        <v>69</v>
      </c>
    </row>
    <row r="55" spans="4:60" ht="15" hidden="1" customHeight="1">
      <c r="D55" s="49" t="s">
        <v>71</v>
      </c>
      <c r="E55" s="50">
        <v>91563</v>
      </c>
      <c r="F55" s="50">
        <v>93750</v>
      </c>
      <c r="G55" s="50">
        <v>95938</v>
      </c>
      <c r="H55" s="50">
        <v>98125</v>
      </c>
      <c r="I55" s="50">
        <v>100313</v>
      </c>
      <c r="J55" s="50">
        <v>102500</v>
      </c>
      <c r="K55" s="50">
        <v>104688</v>
      </c>
      <c r="L55" s="50">
        <v>106875</v>
      </c>
      <c r="M55" s="22"/>
      <c r="N55" s="49" t="s">
        <v>71</v>
      </c>
      <c r="O55" s="50">
        <v>92478</v>
      </c>
      <c r="P55" s="50">
        <v>94688</v>
      </c>
      <c r="Q55" s="50">
        <v>96897</v>
      </c>
      <c r="R55" s="50">
        <v>99106</v>
      </c>
      <c r="S55" s="50">
        <v>101316</v>
      </c>
      <c r="T55" s="50">
        <v>103525</v>
      </c>
      <c r="U55" s="50">
        <v>105734</v>
      </c>
      <c r="V55" s="50">
        <v>107944</v>
      </c>
      <c r="W55" s="47"/>
      <c r="X55" s="49">
        <v>20</v>
      </c>
      <c r="Y55" s="54">
        <v>67917</v>
      </c>
      <c r="Z55" s="54">
        <v>71886</v>
      </c>
      <c r="AA55" s="54">
        <v>73871</v>
      </c>
      <c r="AB55" s="54">
        <v>77840</v>
      </c>
      <c r="AC55" s="54">
        <v>81810</v>
      </c>
      <c r="AD55" s="54">
        <v>85777</v>
      </c>
      <c r="AE55" s="54">
        <v>87762</v>
      </c>
      <c r="AF55" s="54">
        <v>89748</v>
      </c>
      <c r="AG55" s="54">
        <v>91732</v>
      </c>
      <c r="AH55" s="54">
        <v>93716</v>
      </c>
      <c r="AK55" s="22"/>
      <c r="AL55" s="22"/>
      <c r="AM55" s="22"/>
      <c r="AN55" s="22"/>
      <c r="AO55" s="22"/>
      <c r="AP55" s="22"/>
      <c r="AQ55" s="22"/>
      <c r="AR55" s="30" t="str">
        <f t="shared" si="1"/>
        <v>22-1</v>
      </c>
      <c r="AS55" s="30">
        <v>1</v>
      </c>
      <c r="AT55" s="30">
        <v>22</v>
      </c>
      <c r="AU55" s="42">
        <v>11</v>
      </c>
      <c r="AV55" s="43" t="s">
        <v>59</v>
      </c>
      <c r="AW55" s="30">
        <v>1</v>
      </c>
      <c r="AX55" s="30" t="s">
        <v>17</v>
      </c>
      <c r="AY55" s="44" t="s">
        <v>72</v>
      </c>
      <c r="AZ55" s="22"/>
      <c r="BA55" s="30" t="str">
        <f t="shared" si="2"/>
        <v>22-1</v>
      </c>
      <c r="BB55" s="35">
        <v>1</v>
      </c>
      <c r="BC55" s="36">
        <v>22</v>
      </c>
      <c r="BD55" s="45">
        <v>11</v>
      </c>
      <c r="BE55" s="43" t="s">
        <v>59</v>
      </c>
      <c r="BF55" s="38">
        <v>1</v>
      </c>
      <c r="BG55" s="30" t="s">
        <v>17</v>
      </c>
      <c r="BH55" s="44" t="s">
        <v>72</v>
      </c>
    </row>
    <row r="56" spans="4:60" ht="15" hidden="1" customHeight="1">
      <c r="D56" s="22"/>
      <c r="E56" s="22"/>
      <c r="F56" s="22"/>
      <c r="G56" s="22"/>
      <c r="H56" s="22"/>
      <c r="I56" s="22"/>
      <c r="J56" s="22"/>
      <c r="K56" s="22"/>
      <c r="L56" s="22"/>
      <c r="M56" s="22"/>
      <c r="N56" s="22"/>
      <c r="O56" s="22"/>
      <c r="P56" s="22"/>
      <c r="Q56" s="22"/>
      <c r="R56" s="22"/>
      <c r="S56" s="22"/>
      <c r="T56" s="22"/>
      <c r="U56" s="22"/>
      <c r="V56" s="22"/>
      <c r="W56" s="24"/>
      <c r="X56" s="27">
        <v>21</v>
      </c>
      <c r="Y56" s="53">
        <v>68596</v>
      </c>
      <c r="Z56" s="53">
        <v>72605</v>
      </c>
      <c r="AA56" s="53">
        <v>74610</v>
      </c>
      <c r="AB56" s="53">
        <v>78618</v>
      </c>
      <c r="AC56" s="53">
        <v>82628</v>
      </c>
      <c r="AD56" s="53">
        <v>86635</v>
      </c>
      <c r="AE56" s="53">
        <v>88640</v>
      </c>
      <c r="AF56" s="53">
        <v>90646</v>
      </c>
      <c r="AG56" s="53">
        <v>92649</v>
      </c>
      <c r="AH56" s="53">
        <v>94653</v>
      </c>
      <c r="AK56" s="22"/>
      <c r="AL56" s="22"/>
      <c r="AM56" s="22"/>
      <c r="AN56" s="22"/>
      <c r="AO56" s="22"/>
      <c r="AP56" s="22"/>
      <c r="AQ56" s="22"/>
      <c r="AR56" s="30" t="str">
        <f t="shared" si="1"/>
        <v>23-1</v>
      </c>
      <c r="AS56" s="30">
        <v>1</v>
      </c>
      <c r="AT56" s="30">
        <v>23</v>
      </c>
      <c r="AU56" s="42">
        <v>11</v>
      </c>
      <c r="AV56" s="43" t="s">
        <v>59</v>
      </c>
      <c r="AW56" s="30">
        <v>1</v>
      </c>
      <c r="AX56" s="30" t="s">
        <v>17</v>
      </c>
      <c r="AY56" s="44" t="s">
        <v>72</v>
      </c>
      <c r="AZ56" s="22"/>
      <c r="BA56" s="30" t="str">
        <f t="shared" si="2"/>
        <v>23-1</v>
      </c>
      <c r="BB56" s="35">
        <v>1</v>
      </c>
      <c r="BC56" s="36">
        <v>23</v>
      </c>
      <c r="BD56" s="45">
        <v>11</v>
      </c>
      <c r="BE56" s="43" t="s">
        <v>59</v>
      </c>
      <c r="BF56" s="38">
        <v>1</v>
      </c>
      <c r="BG56" s="30" t="s">
        <v>17</v>
      </c>
      <c r="BH56" s="44" t="s">
        <v>72</v>
      </c>
    </row>
    <row r="57" spans="4:60" ht="23.25" hidden="1" customHeight="1">
      <c r="D57" s="22"/>
      <c r="E57" s="88" t="s">
        <v>73</v>
      </c>
      <c r="F57" s="88"/>
      <c r="G57" s="88"/>
      <c r="H57" s="88"/>
      <c r="I57" s="88"/>
      <c r="J57" s="88"/>
      <c r="K57" s="88"/>
      <c r="L57" s="88"/>
      <c r="M57" s="22"/>
      <c r="N57" s="22"/>
      <c r="O57" s="89" t="s">
        <v>74</v>
      </c>
      <c r="P57" s="89"/>
      <c r="Q57" s="89"/>
      <c r="R57" s="89"/>
      <c r="S57" s="89"/>
      <c r="T57" s="89"/>
      <c r="U57" s="89"/>
      <c r="V57" s="89"/>
      <c r="W57" s="23"/>
      <c r="X57" s="27">
        <v>22</v>
      </c>
      <c r="Y57" s="53">
        <v>69282</v>
      </c>
      <c r="Z57" s="53">
        <v>73331</v>
      </c>
      <c r="AA57" s="53">
        <v>75356</v>
      </c>
      <c r="AB57" s="53">
        <v>79404</v>
      </c>
      <c r="AC57" s="53">
        <v>83454</v>
      </c>
      <c r="AD57" s="53">
        <v>87501</v>
      </c>
      <c r="AE57" s="53">
        <v>89526</v>
      </c>
      <c r="AF57" s="53">
        <v>91552</v>
      </c>
      <c r="AG57" s="53">
        <v>93576</v>
      </c>
      <c r="AH57" s="53">
        <v>95600</v>
      </c>
      <c r="AK57" s="22"/>
      <c r="AL57" s="22"/>
      <c r="AM57" s="22"/>
      <c r="AN57" s="22"/>
      <c r="AO57" s="22"/>
      <c r="AP57" s="22"/>
      <c r="AQ57" s="22"/>
      <c r="AR57" s="30" t="str">
        <f t="shared" si="1"/>
        <v>24-1</v>
      </c>
      <c r="AS57" s="30">
        <v>1</v>
      </c>
      <c r="AT57" s="30">
        <v>24</v>
      </c>
      <c r="AU57" s="42">
        <v>12</v>
      </c>
      <c r="AV57" s="43" t="s">
        <v>61</v>
      </c>
      <c r="AW57" s="30">
        <v>1</v>
      </c>
      <c r="AX57" s="30" t="s">
        <v>17</v>
      </c>
      <c r="AY57" s="44" t="s">
        <v>75</v>
      </c>
      <c r="AZ57" s="22"/>
      <c r="BA57" s="30" t="str">
        <f t="shared" si="2"/>
        <v>24-1</v>
      </c>
      <c r="BB57" s="35">
        <v>1</v>
      </c>
      <c r="BC57" s="36">
        <v>24</v>
      </c>
      <c r="BD57" s="45">
        <v>11</v>
      </c>
      <c r="BE57" s="43" t="s">
        <v>59</v>
      </c>
      <c r="BF57" s="38">
        <v>1</v>
      </c>
      <c r="BG57" s="30" t="s">
        <v>17</v>
      </c>
      <c r="BH57" s="44" t="s">
        <v>72</v>
      </c>
    </row>
    <row r="58" spans="4:60" ht="15" hidden="1" customHeight="1">
      <c r="D58" s="22"/>
      <c r="E58" s="27">
        <v>1</v>
      </c>
      <c r="F58" s="27">
        <v>2</v>
      </c>
      <c r="G58" s="27">
        <v>3</v>
      </c>
      <c r="H58" s="27">
        <v>4</v>
      </c>
      <c r="I58" s="27">
        <v>5</v>
      </c>
      <c r="J58" s="27">
        <v>6</v>
      </c>
      <c r="K58" s="27">
        <v>7</v>
      </c>
      <c r="L58" s="27">
        <v>8</v>
      </c>
      <c r="M58" s="22"/>
      <c r="N58" s="22"/>
      <c r="O58" s="27">
        <v>1</v>
      </c>
      <c r="P58" s="27">
        <v>2</v>
      </c>
      <c r="Q58" s="27">
        <v>3</v>
      </c>
      <c r="R58" s="27">
        <v>4</v>
      </c>
      <c r="S58" s="27">
        <v>5</v>
      </c>
      <c r="T58" s="27">
        <v>6</v>
      </c>
      <c r="U58" s="27">
        <v>7</v>
      </c>
      <c r="V58" s="27">
        <v>8</v>
      </c>
      <c r="W58" s="28"/>
      <c r="X58" s="52">
        <v>23</v>
      </c>
      <c r="Y58" s="53">
        <v>69975</v>
      </c>
      <c r="Z58" s="53">
        <v>74064</v>
      </c>
      <c r="AA58" s="53">
        <v>76109</v>
      </c>
      <c r="AB58" s="53">
        <v>80198</v>
      </c>
      <c r="AC58" s="53">
        <v>84288</v>
      </c>
      <c r="AD58" s="53">
        <v>88376</v>
      </c>
      <c r="AE58" s="53">
        <v>90422</v>
      </c>
      <c r="AF58" s="53">
        <v>92468</v>
      </c>
      <c r="AG58" s="53">
        <v>94512</v>
      </c>
      <c r="AH58" s="53">
        <v>96556</v>
      </c>
      <c r="AK58" s="22"/>
      <c r="AL58" s="22"/>
      <c r="AM58" s="22"/>
      <c r="AN58" s="22"/>
      <c r="AO58" s="22"/>
      <c r="AP58" s="22"/>
      <c r="AQ58" s="22"/>
      <c r="AR58" s="30" t="str">
        <f t="shared" si="1"/>
        <v>25-1</v>
      </c>
      <c r="AS58" s="30">
        <v>1</v>
      </c>
      <c r="AT58" s="30">
        <v>25</v>
      </c>
      <c r="AU58" s="42">
        <v>12</v>
      </c>
      <c r="AV58" s="43" t="s">
        <v>61</v>
      </c>
      <c r="AW58" s="30">
        <v>1</v>
      </c>
      <c r="AX58" s="30" t="s">
        <v>17</v>
      </c>
      <c r="AY58" s="44" t="s">
        <v>75</v>
      </c>
      <c r="AZ58" s="22"/>
      <c r="BA58" s="30" t="str">
        <f t="shared" si="2"/>
        <v>25-1</v>
      </c>
      <c r="BB58" s="35">
        <v>1</v>
      </c>
      <c r="BC58" s="36">
        <v>25</v>
      </c>
      <c r="BD58" s="45">
        <v>12</v>
      </c>
      <c r="BE58" s="43" t="s">
        <v>61</v>
      </c>
      <c r="BF58" s="38">
        <v>1</v>
      </c>
      <c r="BG58" s="30" t="s">
        <v>17</v>
      </c>
      <c r="BH58" s="44" t="s">
        <v>75</v>
      </c>
    </row>
    <row r="59" spans="4:60" ht="15" hidden="1" customHeight="1" thickBot="1">
      <c r="D59" s="39" t="s">
        <v>2</v>
      </c>
      <c r="E59" s="40" t="s">
        <v>29</v>
      </c>
      <c r="F59" s="40" t="s">
        <v>30</v>
      </c>
      <c r="G59" s="40" t="s">
        <v>31</v>
      </c>
      <c r="H59" s="40" t="s">
        <v>32</v>
      </c>
      <c r="I59" s="40" t="s">
        <v>33</v>
      </c>
      <c r="J59" s="40" t="s">
        <v>34</v>
      </c>
      <c r="K59" s="40" t="s">
        <v>35</v>
      </c>
      <c r="L59" s="40" t="s">
        <v>36</v>
      </c>
      <c r="M59" s="22"/>
      <c r="N59" s="39" t="s">
        <v>2</v>
      </c>
      <c r="O59" s="40" t="s">
        <v>29</v>
      </c>
      <c r="P59" s="40" t="s">
        <v>30</v>
      </c>
      <c r="Q59" s="40" t="s">
        <v>31</v>
      </c>
      <c r="R59" s="40" t="s">
        <v>32</v>
      </c>
      <c r="S59" s="40" t="s">
        <v>33</v>
      </c>
      <c r="T59" s="40" t="s">
        <v>34</v>
      </c>
      <c r="U59" s="40" t="s">
        <v>35</v>
      </c>
      <c r="V59" s="40" t="s">
        <v>36</v>
      </c>
      <c r="W59" s="41"/>
      <c r="X59" s="52">
        <v>24</v>
      </c>
      <c r="Y59" s="53">
        <v>70675</v>
      </c>
      <c r="Z59" s="53">
        <v>74805</v>
      </c>
      <c r="AA59" s="53">
        <v>76870</v>
      </c>
      <c r="AB59" s="53">
        <v>81000</v>
      </c>
      <c r="AC59" s="53">
        <v>85131</v>
      </c>
      <c r="AD59" s="53">
        <v>89260</v>
      </c>
      <c r="AE59" s="53">
        <v>91326</v>
      </c>
      <c r="AF59" s="53">
        <v>93392</v>
      </c>
      <c r="AG59" s="53">
        <v>95457</v>
      </c>
      <c r="AH59" s="53">
        <v>97521</v>
      </c>
      <c r="AK59" s="22"/>
      <c r="AL59" s="22"/>
      <c r="AM59" s="22"/>
      <c r="AN59" s="22"/>
      <c r="AO59" s="22"/>
      <c r="AP59" s="22"/>
      <c r="AQ59" s="22"/>
      <c r="AR59" s="30" t="str">
        <f t="shared" si="1"/>
        <v>26-1</v>
      </c>
      <c r="AS59" s="30">
        <v>1</v>
      </c>
      <c r="AT59" s="30">
        <v>26</v>
      </c>
      <c r="AU59" s="42">
        <v>12</v>
      </c>
      <c r="AV59" s="43" t="s">
        <v>61</v>
      </c>
      <c r="AW59" s="30">
        <v>1</v>
      </c>
      <c r="AX59" s="30" t="s">
        <v>17</v>
      </c>
      <c r="AY59" s="44" t="s">
        <v>75</v>
      </c>
      <c r="AZ59" s="22"/>
      <c r="BA59" s="30" t="str">
        <f t="shared" si="2"/>
        <v>26-1</v>
      </c>
      <c r="BB59" s="35">
        <v>1</v>
      </c>
      <c r="BC59" s="36">
        <v>26</v>
      </c>
      <c r="BD59" s="45">
        <v>12</v>
      </c>
      <c r="BE59" s="43" t="s">
        <v>61</v>
      </c>
      <c r="BF59" s="38">
        <v>1</v>
      </c>
      <c r="BG59" s="30" t="s">
        <v>17</v>
      </c>
      <c r="BH59" s="44" t="s">
        <v>75</v>
      </c>
    </row>
    <row r="60" spans="4:60" ht="15" hidden="1" customHeight="1">
      <c r="D60" s="27" t="s">
        <v>27</v>
      </c>
      <c r="E60" s="46">
        <v>51005</v>
      </c>
      <c r="F60" s="46">
        <v>53236</v>
      </c>
      <c r="G60" s="46">
        <v>55468</v>
      </c>
      <c r="H60" s="46">
        <v>57699</v>
      </c>
      <c r="I60" s="46">
        <v>59931</v>
      </c>
      <c r="J60" s="46">
        <v>62162</v>
      </c>
      <c r="K60" s="46">
        <v>64394</v>
      </c>
      <c r="L60" s="46">
        <v>66625</v>
      </c>
      <c r="M60" s="22"/>
      <c r="N60" s="27" t="s">
        <v>27</v>
      </c>
      <c r="O60" s="46">
        <v>51260</v>
      </c>
      <c r="P60" s="46">
        <v>53503</v>
      </c>
      <c r="Q60" s="46">
        <v>55745</v>
      </c>
      <c r="R60" s="46">
        <v>57988</v>
      </c>
      <c r="S60" s="46">
        <v>60231</v>
      </c>
      <c r="T60" s="46">
        <v>62473</v>
      </c>
      <c r="U60" s="46">
        <v>64716</v>
      </c>
      <c r="V60" s="46">
        <v>66958</v>
      </c>
      <c r="W60" s="47"/>
      <c r="X60" s="49">
        <v>25</v>
      </c>
      <c r="Y60" s="54">
        <v>71382</v>
      </c>
      <c r="Z60" s="54">
        <v>75553</v>
      </c>
      <c r="AA60" s="54">
        <v>77639</v>
      </c>
      <c r="AB60" s="54">
        <v>81810</v>
      </c>
      <c r="AC60" s="54">
        <v>85983</v>
      </c>
      <c r="AD60" s="54">
        <v>90153</v>
      </c>
      <c r="AE60" s="54">
        <v>92239</v>
      </c>
      <c r="AF60" s="54">
        <v>94326</v>
      </c>
      <c r="AG60" s="54">
        <v>96411</v>
      </c>
      <c r="AH60" s="54">
        <v>98496</v>
      </c>
      <c r="AK60" s="22"/>
      <c r="AL60" s="22"/>
      <c r="AM60" s="22"/>
      <c r="AN60" s="22"/>
      <c r="AO60" s="22"/>
      <c r="AP60" s="22"/>
      <c r="AQ60" s="22"/>
      <c r="AR60" s="30" t="str">
        <f t="shared" si="1"/>
        <v>27-1</v>
      </c>
      <c r="AS60" s="30">
        <v>1</v>
      </c>
      <c r="AT60" s="30">
        <v>27</v>
      </c>
      <c r="AU60" s="42">
        <v>13</v>
      </c>
      <c r="AV60" s="43" t="s">
        <v>63</v>
      </c>
      <c r="AW60" s="30">
        <v>1</v>
      </c>
      <c r="AX60" s="30" t="s">
        <v>17</v>
      </c>
      <c r="AY60" s="44" t="s">
        <v>76</v>
      </c>
      <c r="AZ60" s="22"/>
      <c r="BA60" s="30" t="str">
        <f t="shared" si="2"/>
        <v>27-1</v>
      </c>
      <c r="BB60" s="35">
        <v>1</v>
      </c>
      <c r="BC60" s="36">
        <v>27</v>
      </c>
      <c r="BD60" s="45">
        <v>12</v>
      </c>
      <c r="BE60" s="43" t="s">
        <v>61</v>
      </c>
      <c r="BF60" s="38">
        <v>1</v>
      </c>
      <c r="BG60" s="30" t="s">
        <v>17</v>
      </c>
      <c r="BH60" s="44" t="s">
        <v>75</v>
      </c>
    </row>
    <row r="61" spans="4:60" ht="15" hidden="1" customHeight="1">
      <c r="D61" s="27" t="s">
        <v>37</v>
      </c>
      <c r="E61" s="46">
        <v>53236</v>
      </c>
      <c r="F61" s="46">
        <v>55468</v>
      </c>
      <c r="G61" s="46">
        <v>57699</v>
      </c>
      <c r="H61" s="46">
        <v>59931</v>
      </c>
      <c r="I61" s="46">
        <v>62162</v>
      </c>
      <c r="J61" s="46">
        <v>64394</v>
      </c>
      <c r="K61" s="46">
        <v>66625</v>
      </c>
      <c r="L61" s="46">
        <v>68857</v>
      </c>
      <c r="M61" s="22"/>
      <c r="N61" s="27" t="s">
        <v>37</v>
      </c>
      <c r="O61" s="46">
        <v>53503</v>
      </c>
      <c r="P61" s="46">
        <v>55745</v>
      </c>
      <c r="Q61" s="46">
        <v>57988</v>
      </c>
      <c r="R61" s="46">
        <v>60231</v>
      </c>
      <c r="S61" s="46">
        <v>62473</v>
      </c>
      <c r="T61" s="46">
        <v>64716</v>
      </c>
      <c r="U61" s="46">
        <v>66958</v>
      </c>
      <c r="V61" s="46">
        <v>69201</v>
      </c>
      <c r="W61" s="47"/>
      <c r="X61" s="52">
        <v>26</v>
      </c>
      <c r="Y61" s="53">
        <v>72095</v>
      </c>
      <c r="Z61" s="53">
        <v>76308</v>
      </c>
      <c r="AA61" s="53">
        <v>78415</v>
      </c>
      <c r="AB61" s="53">
        <v>82628</v>
      </c>
      <c r="AC61" s="53">
        <v>86843</v>
      </c>
      <c r="AD61" s="53">
        <v>91054</v>
      </c>
      <c r="AE61" s="53">
        <v>93161</v>
      </c>
      <c r="AF61" s="53">
        <v>95270</v>
      </c>
      <c r="AG61" s="53">
        <v>97375</v>
      </c>
      <c r="AH61" s="53">
        <v>99481</v>
      </c>
      <c r="AK61" s="22"/>
      <c r="AL61" s="22"/>
      <c r="AM61" s="22"/>
      <c r="AN61" s="22"/>
      <c r="AO61" s="22"/>
      <c r="AP61" s="22"/>
      <c r="AQ61" s="22"/>
      <c r="AR61" s="30" t="str">
        <f t="shared" si="1"/>
        <v>28-1</v>
      </c>
      <c r="AS61" s="30">
        <v>1</v>
      </c>
      <c r="AT61" s="30">
        <v>28</v>
      </c>
      <c r="AU61" s="42">
        <v>13</v>
      </c>
      <c r="AV61" s="43" t="s">
        <v>63</v>
      </c>
      <c r="AW61" s="30">
        <v>1</v>
      </c>
      <c r="AX61" s="30" t="s">
        <v>17</v>
      </c>
      <c r="AY61" s="44" t="s">
        <v>76</v>
      </c>
      <c r="AZ61" s="22"/>
      <c r="BA61" s="30" t="str">
        <f t="shared" si="2"/>
        <v>28-1</v>
      </c>
      <c r="BB61" s="35">
        <v>1</v>
      </c>
      <c r="BC61" s="36">
        <v>28</v>
      </c>
      <c r="BD61" s="45">
        <v>13</v>
      </c>
      <c r="BE61" s="43" t="s">
        <v>63</v>
      </c>
      <c r="BF61" s="38">
        <v>1</v>
      </c>
      <c r="BG61" s="30" t="s">
        <v>17</v>
      </c>
      <c r="BH61" s="44" t="s">
        <v>76</v>
      </c>
    </row>
    <row r="62" spans="4:60" ht="15" hidden="1" customHeight="1">
      <c r="D62" s="27" t="s">
        <v>39</v>
      </c>
      <c r="E62" s="46">
        <v>55468</v>
      </c>
      <c r="F62" s="46">
        <v>57699</v>
      </c>
      <c r="G62" s="46">
        <v>59931</v>
      </c>
      <c r="H62" s="46">
        <v>62162</v>
      </c>
      <c r="I62" s="46">
        <v>64394</v>
      </c>
      <c r="J62" s="46">
        <v>66625</v>
      </c>
      <c r="K62" s="46">
        <v>68857</v>
      </c>
      <c r="L62" s="46">
        <v>71088</v>
      </c>
      <c r="M62" s="22"/>
      <c r="N62" s="27" t="s">
        <v>39</v>
      </c>
      <c r="O62" s="46">
        <v>55745</v>
      </c>
      <c r="P62" s="46">
        <v>57988</v>
      </c>
      <c r="Q62" s="46">
        <v>60231</v>
      </c>
      <c r="R62" s="46">
        <v>62473</v>
      </c>
      <c r="S62" s="46">
        <v>64716</v>
      </c>
      <c r="T62" s="46">
        <v>66958</v>
      </c>
      <c r="U62" s="46">
        <v>69201</v>
      </c>
      <c r="V62" s="46">
        <v>71444</v>
      </c>
      <c r="W62" s="47"/>
      <c r="X62" s="52">
        <v>27</v>
      </c>
      <c r="Y62" s="53">
        <v>72816</v>
      </c>
      <c r="Z62" s="53">
        <v>77072</v>
      </c>
      <c r="AA62" s="53">
        <v>79200</v>
      </c>
      <c r="AB62" s="53">
        <v>83455</v>
      </c>
      <c r="AC62" s="53">
        <v>87711</v>
      </c>
      <c r="AD62" s="53">
        <v>91965</v>
      </c>
      <c r="AE62" s="53">
        <v>94093</v>
      </c>
      <c r="AF62" s="53">
        <v>96222</v>
      </c>
      <c r="AG62" s="53">
        <v>98349</v>
      </c>
      <c r="AH62" s="53">
        <v>100476</v>
      </c>
      <c r="AK62" s="22"/>
      <c r="AL62" s="22"/>
      <c r="AM62" s="22"/>
      <c r="AN62" s="22"/>
      <c r="AO62" s="22"/>
      <c r="AP62" s="22"/>
      <c r="AQ62" s="22"/>
      <c r="AR62" s="30" t="str">
        <f t="shared" si="1"/>
        <v>29-1</v>
      </c>
      <c r="AS62" s="30">
        <v>1</v>
      </c>
      <c r="AT62" s="30">
        <v>29</v>
      </c>
      <c r="AU62" s="42">
        <v>13</v>
      </c>
      <c r="AV62" s="43" t="s">
        <v>63</v>
      </c>
      <c r="AW62" s="30">
        <v>1</v>
      </c>
      <c r="AX62" s="30" t="s">
        <v>17</v>
      </c>
      <c r="AY62" s="44" t="s">
        <v>76</v>
      </c>
      <c r="AZ62" s="22"/>
      <c r="BA62" s="30" t="str">
        <f t="shared" si="2"/>
        <v>29-1</v>
      </c>
      <c r="BB62" s="35">
        <v>1</v>
      </c>
      <c r="BC62" s="36">
        <v>29</v>
      </c>
      <c r="BD62" s="45">
        <v>13</v>
      </c>
      <c r="BE62" s="43" t="s">
        <v>63</v>
      </c>
      <c r="BF62" s="38">
        <v>1</v>
      </c>
      <c r="BG62" s="30" t="s">
        <v>17</v>
      </c>
      <c r="BH62" s="44" t="s">
        <v>76</v>
      </c>
    </row>
    <row r="63" spans="4:60" ht="15" hidden="1" customHeight="1">
      <c r="D63" s="27" t="s">
        <v>41</v>
      </c>
      <c r="E63" s="46">
        <v>57699</v>
      </c>
      <c r="F63" s="46">
        <v>59931</v>
      </c>
      <c r="G63" s="46">
        <v>62162</v>
      </c>
      <c r="H63" s="46">
        <v>64394</v>
      </c>
      <c r="I63" s="46">
        <v>66625</v>
      </c>
      <c r="J63" s="46">
        <v>68857</v>
      </c>
      <c r="K63" s="46">
        <v>71088</v>
      </c>
      <c r="L63" s="46">
        <v>73320</v>
      </c>
      <c r="M63" s="22"/>
      <c r="N63" s="27" t="s">
        <v>41</v>
      </c>
      <c r="O63" s="46">
        <v>57988</v>
      </c>
      <c r="P63" s="46">
        <v>60231</v>
      </c>
      <c r="Q63" s="46">
        <v>62473</v>
      </c>
      <c r="R63" s="46">
        <v>64716</v>
      </c>
      <c r="S63" s="46">
        <v>66958</v>
      </c>
      <c r="T63" s="46">
        <v>69201</v>
      </c>
      <c r="U63" s="46">
        <v>71444</v>
      </c>
      <c r="V63" s="46">
        <v>73686</v>
      </c>
      <c r="W63" s="47"/>
      <c r="X63" s="52">
        <v>28</v>
      </c>
      <c r="Y63" s="53">
        <v>73545</v>
      </c>
      <c r="Z63" s="53">
        <v>77842</v>
      </c>
      <c r="AA63" s="53">
        <v>79992</v>
      </c>
      <c r="AB63" s="53">
        <v>84289</v>
      </c>
      <c r="AC63" s="53">
        <v>88588</v>
      </c>
      <c r="AD63" s="53">
        <v>92885</v>
      </c>
      <c r="AE63" s="53">
        <v>95034</v>
      </c>
      <c r="AF63" s="53">
        <v>97184</v>
      </c>
      <c r="AG63" s="53">
        <v>99333</v>
      </c>
      <c r="AH63" s="53">
        <v>101481</v>
      </c>
      <c r="AK63" s="22"/>
      <c r="AL63" s="22"/>
      <c r="AM63" s="22"/>
      <c r="AN63" s="22"/>
      <c r="AO63" s="22"/>
      <c r="AP63" s="22"/>
      <c r="AQ63" s="22"/>
      <c r="AR63" s="30" t="str">
        <f t="shared" si="1"/>
        <v>30-1</v>
      </c>
      <c r="AS63" s="30">
        <v>1</v>
      </c>
      <c r="AT63" s="30">
        <v>30</v>
      </c>
      <c r="AU63" s="42">
        <v>14</v>
      </c>
      <c r="AV63" s="43" t="s">
        <v>64</v>
      </c>
      <c r="AW63" s="30">
        <v>1</v>
      </c>
      <c r="AX63" s="30" t="s">
        <v>17</v>
      </c>
      <c r="AY63" s="44" t="s">
        <v>77</v>
      </c>
      <c r="AZ63" s="22"/>
      <c r="BA63" s="30" t="str">
        <f t="shared" si="2"/>
        <v>30-1</v>
      </c>
      <c r="BB63" s="35">
        <v>1</v>
      </c>
      <c r="BC63" s="36">
        <v>30</v>
      </c>
      <c r="BD63" s="45">
        <v>13</v>
      </c>
      <c r="BE63" s="43" t="s">
        <v>63</v>
      </c>
      <c r="BF63" s="38">
        <v>1</v>
      </c>
      <c r="BG63" s="30" t="s">
        <v>17</v>
      </c>
      <c r="BH63" s="44" t="s">
        <v>76</v>
      </c>
    </row>
    <row r="64" spans="4:60" ht="15" hidden="1" customHeight="1">
      <c r="D64" s="49" t="s">
        <v>44</v>
      </c>
      <c r="E64" s="50">
        <v>59931</v>
      </c>
      <c r="F64" s="50">
        <v>62162</v>
      </c>
      <c r="G64" s="50">
        <v>64394</v>
      </c>
      <c r="H64" s="50">
        <v>66625</v>
      </c>
      <c r="I64" s="50">
        <v>68857</v>
      </c>
      <c r="J64" s="50">
        <v>71088</v>
      </c>
      <c r="K64" s="50">
        <v>73320</v>
      </c>
      <c r="L64" s="50">
        <v>75551</v>
      </c>
      <c r="M64" s="22"/>
      <c r="N64" s="49" t="s">
        <v>44</v>
      </c>
      <c r="O64" s="50">
        <v>60231</v>
      </c>
      <c r="P64" s="50">
        <v>62473</v>
      </c>
      <c r="Q64" s="50">
        <v>64716</v>
      </c>
      <c r="R64" s="50">
        <v>66958</v>
      </c>
      <c r="S64" s="50">
        <v>69201</v>
      </c>
      <c r="T64" s="50">
        <v>71444</v>
      </c>
      <c r="U64" s="50">
        <v>73686</v>
      </c>
      <c r="V64" s="50">
        <v>75929</v>
      </c>
      <c r="W64" s="47"/>
      <c r="X64" s="27">
        <v>29</v>
      </c>
      <c r="Y64" s="53">
        <v>74280</v>
      </c>
      <c r="Z64" s="53">
        <v>78621</v>
      </c>
      <c r="AA64" s="53">
        <v>80792</v>
      </c>
      <c r="AB64" s="53">
        <v>85132</v>
      </c>
      <c r="AC64" s="53">
        <v>89474</v>
      </c>
      <c r="AD64" s="53">
        <v>93813</v>
      </c>
      <c r="AE64" s="53">
        <v>95984</v>
      </c>
      <c r="AF64" s="53">
        <v>98156</v>
      </c>
      <c r="AG64" s="53">
        <v>100326</v>
      </c>
      <c r="AH64" s="53">
        <v>102496</v>
      </c>
      <c r="AK64" s="22"/>
      <c r="AL64" s="22"/>
      <c r="AM64" s="22"/>
      <c r="AN64" s="22"/>
      <c r="AO64" s="22"/>
      <c r="AP64" s="22"/>
      <c r="AQ64" s="22"/>
      <c r="AR64" s="30" t="str">
        <f t="shared" si="1"/>
        <v>31-1</v>
      </c>
      <c r="AS64" s="30">
        <v>1</v>
      </c>
      <c r="AT64" s="30">
        <v>31</v>
      </c>
      <c r="AU64" s="42">
        <v>14</v>
      </c>
      <c r="AV64" s="43" t="s">
        <v>64</v>
      </c>
      <c r="AW64" s="30">
        <v>1</v>
      </c>
      <c r="AX64" s="30" t="s">
        <v>17</v>
      </c>
      <c r="AY64" s="44" t="s">
        <v>77</v>
      </c>
      <c r="AZ64" s="22"/>
      <c r="BA64" s="30" t="str">
        <f t="shared" si="2"/>
        <v>31-1</v>
      </c>
      <c r="BB64" s="35">
        <v>1</v>
      </c>
      <c r="BC64" s="36">
        <v>31</v>
      </c>
      <c r="BD64" s="45">
        <v>14</v>
      </c>
      <c r="BE64" s="43" t="s">
        <v>64</v>
      </c>
      <c r="BF64" s="38">
        <v>1</v>
      </c>
      <c r="BG64" s="30" t="s">
        <v>17</v>
      </c>
      <c r="BH64" s="44" t="s">
        <v>77</v>
      </c>
    </row>
    <row r="65" spans="4:60" ht="15" hidden="1" customHeight="1">
      <c r="D65" s="27" t="s">
        <v>47</v>
      </c>
      <c r="E65" s="46">
        <v>62162</v>
      </c>
      <c r="F65" s="46">
        <v>64394</v>
      </c>
      <c r="G65" s="46">
        <v>66625</v>
      </c>
      <c r="H65" s="46">
        <v>68857</v>
      </c>
      <c r="I65" s="46">
        <v>71088</v>
      </c>
      <c r="J65" s="46">
        <v>73320</v>
      </c>
      <c r="K65" s="46">
        <v>75551</v>
      </c>
      <c r="L65" s="46">
        <v>77783</v>
      </c>
      <c r="M65" s="22"/>
      <c r="N65" s="27" t="s">
        <v>47</v>
      </c>
      <c r="O65" s="46">
        <v>62473</v>
      </c>
      <c r="P65" s="46">
        <v>64716</v>
      </c>
      <c r="Q65" s="46">
        <v>66958</v>
      </c>
      <c r="R65" s="46">
        <v>69201</v>
      </c>
      <c r="S65" s="46">
        <v>71444</v>
      </c>
      <c r="T65" s="46">
        <v>73686</v>
      </c>
      <c r="U65" s="46">
        <v>75929</v>
      </c>
      <c r="V65" s="46">
        <v>78172</v>
      </c>
      <c r="W65" s="47"/>
      <c r="X65" s="49">
        <v>30</v>
      </c>
      <c r="Y65" s="54">
        <v>75023</v>
      </c>
      <c r="Z65" s="54">
        <v>79407</v>
      </c>
      <c r="AA65" s="54">
        <v>81599</v>
      </c>
      <c r="AB65" s="54">
        <v>85983</v>
      </c>
      <c r="AC65" s="54">
        <v>90369</v>
      </c>
      <c r="AD65" s="54">
        <v>94752</v>
      </c>
      <c r="AE65" s="54">
        <v>96944</v>
      </c>
      <c r="AF65" s="54">
        <v>99138</v>
      </c>
      <c r="AG65" s="54">
        <v>101329</v>
      </c>
      <c r="AH65" s="54">
        <v>103521</v>
      </c>
      <c r="AK65" s="22"/>
      <c r="AL65" s="22"/>
      <c r="AM65" s="22"/>
      <c r="AN65" s="22"/>
      <c r="AO65" s="22"/>
      <c r="AP65" s="22"/>
      <c r="AQ65" s="22"/>
      <c r="AR65" s="30" t="str">
        <f t="shared" si="1"/>
        <v>1-2</v>
      </c>
      <c r="AS65" s="30">
        <v>2</v>
      </c>
      <c r="AT65" s="30">
        <v>1</v>
      </c>
      <c r="AU65" s="42">
        <v>1</v>
      </c>
      <c r="AV65" s="43" t="s">
        <v>27</v>
      </c>
      <c r="AW65" s="30">
        <v>1</v>
      </c>
      <c r="AX65" s="30" t="s">
        <v>17</v>
      </c>
      <c r="AY65" s="44" t="s">
        <v>28</v>
      </c>
      <c r="AZ65" s="22"/>
      <c r="BA65" s="30" t="str">
        <f t="shared" si="2"/>
        <v>1-2</v>
      </c>
      <c r="BB65" s="35">
        <v>2</v>
      </c>
      <c r="BC65" s="36">
        <v>1</v>
      </c>
      <c r="BD65" s="45">
        <v>1</v>
      </c>
      <c r="BE65" s="43" t="s">
        <v>27</v>
      </c>
      <c r="BF65" s="38">
        <v>1</v>
      </c>
      <c r="BG65" s="30" t="s">
        <v>17</v>
      </c>
      <c r="BH65" s="44" t="s">
        <v>28</v>
      </c>
    </row>
    <row r="66" spans="4:60" ht="15" hidden="1" customHeight="1">
      <c r="D66" s="27" t="s">
        <v>50</v>
      </c>
      <c r="E66" s="46">
        <v>64394</v>
      </c>
      <c r="F66" s="46">
        <v>66625</v>
      </c>
      <c r="G66" s="46">
        <v>68857</v>
      </c>
      <c r="H66" s="46">
        <v>71088</v>
      </c>
      <c r="I66" s="46">
        <v>73320</v>
      </c>
      <c r="J66" s="46">
        <v>75551</v>
      </c>
      <c r="K66" s="46">
        <v>77783</v>
      </c>
      <c r="L66" s="46">
        <v>80014</v>
      </c>
      <c r="M66" s="22"/>
      <c r="N66" s="27" t="s">
        <v>50</v>
      </c>
      <c r="O66" s="46">
        <v>64716</v>
      </c>
      <c r="P66" s="46">
        <v>66958</v>
      </c>
      <c r="Q66" s="46">
        <v>69201</v>
      </c>
      <c r="R66" s="46">
        <v>71444</v>
      </c>
      <c r="S66" s="46">
        <v>73686</v>
      </c>
      <c r="T66" s="46">
        <v>75929</v>
      </c>
      <c r="U66" s="46">
        <v>78172</v>
      </c>
      <c r="V66" s="46">
        <v>80414</v>
      </c>
      <c r="W66" s="47"/>
      <c r="X66" s="52">
        <v>31</v>
      </c>
      <c r="Y66" s="53">
        <v>75773</v>
      </c>
      <c r="Z66" s="53">
        <v>80201</v>
      </c>
      <c r="AA66" s="53">
        <v>82415</v>
      </c>
      <c r="AB66" s="53">
        <v>86843</v>
      </c>
      <c r="AC66" s="53">
        <v>91272</v>
      </c>
      <c r="AD66" s="53">
        <v>95699</v>
      </c>
      <c r="AE66" s="53">
        <v>97914</v>
      </c>
      <c r="AF66" s="53">
        <v>100129</v>
      </c>
      <c r="AG66" s="53">
        <v>102343</v>
      </c>
      <c r="AH66" s="53">
        <v>104556</v>
      </c>
      <c r="AK66" s="22"/>
      <c r="AL66" s="22"/>
      <c r="AM66" s="22"/>
      <c r="AN66" s="22"/>
      <c r="AO66" s="22"/>
      <c r="AP66" s="22"/>
      <c r="AQ66" s="22"/>
      <c r="AR66" s="30" t="str">
        <f t="shared" si="1"/>
        <v>2-2</v>
      </c>
      <c r="AS66" s="30">
        <v>2</v>
      </c>
      <c r="AT66" s="30">
        <v>2</v>
      </c>
      <c r="AU66" s="42">
        <v>1</v>
      </c>
      <c r="AV66" s="43" t="s">
        <v>27</v>
      </c>
      <c r="AW66" s="30">
        <v>1</v>
      </c>
      <c r="AX66" s="30" t="s">
        <v>17</v>
      </c>
      <c r="AY66" s="44" t="s">
        <v>28</v>
      </c>
      <c r="AZ66" s="22"/>
      <c r="BA66" s="30" t="str">
        <f t="shared" si="2"/>
        <v>2-2</v>
      </c>
      <c r="BB66" s="35">
        <v>2</v>
      </c>
      <c r="BC66" s="36">
        <v>2</v>
      </c>
      <c r="BD66" s="45">
        <v>1</v>
      </c>
      <c r="BE66" s="43" t="s">
        <v>27</v>
      </c>
      <c r="BF66" s="38">
        <v>1</v>
      </c>
      <c r="BG66" s="30" t="s">
        <v>17</v>
      </c>
      <c r="BH66" s="44" t="s">
        <v>28</v>
      </c>
    </row>
    <row r="67" spans="4:60" ht="15" hidden="1" customHeight="1">
      <c r="D67" s="27" t="s">
        <v>53</v>
      </c>
      <c r="E67" s="46">
        <v>66625</v>
      </c>
      <c r="F67" s="46">
        <v>68857</v>
      </c>
      <c r="G67" s="46">
        <v>71088</v>
      </c>
      <c r="H67" s="46">
        <v>73320</v>
      </c>
      <c r="I67" s="46">
        <v>75551</v>
      </c>
      <c r="J67" s="46">
        <v>77783</v>
      </c>
      <c r="K67" s="46">
        <v>80014</v>
      </c>
      <c r="L67" s="46">
        <v>82246</v>
      </c>
      <c r="M67" s="22"/>
      <c r="N67" s="27" t="s">
        <v>53</v>
      </c>
      <c r="O67" s="46">
        <v>66958</v>
      </c>
      <c r="P67" s="46">
        <v>69201</v>
      </c>
      <c r="Q67" s="46">
        <v>71444</v>
      </c>
      <c r="R67" s="46">
        <v>73686</v>
      </c>
      <c r="S67" s="46">
        <v>75929</v>
      </c>
      <c r="T67" s="46">
        <v>78172</v>
      </c>
      <c r="U67" s="46">
        <v>80414</v>
      </c>
      <c r="V67" s="46">
        <v>82657</v>
      </c>
      <c r="W67" s="47"/>
      <c r="AK67" s="22"/>
      <c r="AL67" s="22"/>
      <c r="AM67" s="22"/>
      <c r="AN67" s="22"/>
      <c r="AO67" s="22"/>
      <c r="AP67" s="22"/>
      <c r="AQ67" s="22"/>
      <c r="AR67" s="30" t="str">
        <f t="shared" si="1"/>
        <v>3-2</v>
      </c>
      <c r="AS67" s="30">
        <v>2</v>
      </c>
      <c r="AT67" s="30">
        <v>3</v>
      </c>
      <c r="AU67" s="42">
        <v>2</v>
      </c>
      <c r="AV67" s="43" t="s">
        <v>37</v>
      </c>
      <c r="AW67" s="30">
        <v>1</v>
      </c>
      <c r="AX67" s="30" t="s">
        <v>17</v>
      </c>
      <c r="AY67" s="44" t="s">
        <v>43</v>
      </c>
      <c r="AZ67" s="22"/>
      <c r="BA67" s="30" t="str">
        <f t="shared" si="2"/>
        <v>3-2</v>
      </c>
      <c r="BB67" s="35">
        <v>2</v>
      </c>
      <c r="BC67" s="36">
        <v>3</v>
      </c>
      <c r="BD67" s="45">
        <v>1</v>
      </c>
      <c r="BE67" s="43" t="s">
        <v>27</v>
      </c>
      <c r="BF67" s="38">
        <v>1</v>
      </c>
      <c r="BG67" s="30" t="s">
        <v>17</v>
      </c>
      <c r="BH67" s="44" t="s">
        <v>28</v>
      </c>
    </row>
    <row r="68" spans="4:60" ht="15" hidden="1" customHeight="1">
      <c r="D68" s="27" t="s">
        <v>56</v>
      </c>
      <c r="E68" s="46">
        <v>68857</v>
      </c>
      <c r="F68" s="46">
        <v>71088</v>
      </c>
      <c r="G68" s="46">
        <v>73320</v>
      </c>
      <c r="H68" s="46">
        <v>75551</v>
      </c>
      <c r="I68" s="46">
        <v>77783</v>
      </c>
      <c r="J68" s="46">
        <v>80014</v>
      </c>
      <c r="K68" s="46">
        <v>82246</v>
      </c>
      <c r="L68" s="46">
        <v>84477</v>
      </c>
      <c r="M68" s="22"/>
      <c r="N68" s="27" t="s">
        <v>56</v>
      </c>
      <c r="O68" s="46">
        <v>69201</v>
      </c>
      <c r="P68" s="46">
        <v>71444</v>
      </c>
      <c r="Q68" s="46">
        <v>73686</v>
      </c>
      <c r="R68" s="46">
        <v>75929</v>
      </c>
      <c r="S68" s="46">
        <v>78172</v>
      </c>
      <c r="T68" s="46">
        <v>80414</v>
      </c>
      <c r="U68" s="46">
        <v>82657</v>
      </c>
      <c r="V68" s="46">
        <v>84899</v>
      </c>
      <c r="W68" s="47"/>
      <c r="AK68" s="22"/>
      <c r="AL68" s="22"/>
      <c r="AM68" s="22"/>
      <c r="AN68" s="22"/>
      <c r="AO68" s="22"/>
      <c r="AP68" s="22"/>
      <c r="AQ68" s="22"/>
      <c r="AR68" s="30" t="str">
        <f t="shared" si="1"/>
        <v>4-2</v>
      </c>
      <c r="AS68" s="30">
        <v>2</v>
      </c>
      <c r="AT68" s="30">
        <v>4</v>
      </c>
      <c r="AU68" s="42">
        <v>3</v>
      </c>
      <c r="AV68" s="43" t="s">
        <v>39</v>
      </c>
      <c r="AW68" s="30">
        <v>1</v>
      </c>
      <c r="AX68" s="30" t="s">
        <v>17</v>
      </c>
      <c r="AY68" s="44" t="s">
        <v>46</v>
      </c>
      <c r="AZ68" s="22"/>
      <c r="BA68" s="30" t="str">
        <f t="shared" si="2"/>
        <v>4-2</v>
      </c>
      <c r="BB68" s="35">
        <v>2</v>
      </c>
      <c r="BC68" s="36">
        <v>4</v>
      </c>
      <c r="BD68" s="45">
        <v>2</v>
      </c>
      <c r="BE68" s="43" t="s">
        <v>37</v>
      </c>
      <c r="BF68" s="38">
        <v>1</v>
      </c>
      <c r="BG68" s="30" t="s">
        <v>17</v>
      </c>
      <c r="BH68" s="44" t="s">
        <v>43</v>
      </c>
    </row>
    <row r="69" spans="4:60" ht="14.4" hidden="1">
      <c r="D69" s="49" t="s">
        <v>57</v>
      </c>
      <c r="E69" s="50">
        <v>71088</v>
      </c>
      <c r="F69" s="50">
        <v>73320</v>
      </c>
      <c r="G69" s="50">
        <v>75551</v>
      </c>
      <c r="H69" s="50">
        <v>77783</v>
      </c>
      <c r="I69" s="50">
        <v>80014</v>
      </c>
      <c r="J69" s="50">
        <v>82246</v>
      </c>
      <c r="K69" s="50">
        <v>84477</v>
      </c>
      <c r="L69" s="50">
        <v>86709</v>
      </c>
      <c r="M69" s="22"/>
      <c r="N69" s="49" t="s">
        <v>57</v>
      </c>
      <c r="O69" s="50">
        <v>71444</v>
      </c>
      <c r="P69" s="50">
        <v>73686</v>
      </c>
      <c r="Q69" s="50">
        <v>75929</v>
      </c>
      <c r="R69" s="50">
        <v>78172</v>
      </c>
      <c r="S69" s="50">
        <v>80414</v>
      </c>
      <c r="T69" s="50">
        <v>82657</v>
      </c>
      <c r="U69" s="50">
        <v>84899</v>
      </c>
      <c r="V69" s="50">
        <v>87142</v>
      </c>
      <c r="W69" s="47"/>
      <c r="Y69" s="95" t="s">
        <v>213</v>
      </c>
      <c r="Z69" s="95"/>
      <c r="AA69" s="95"/>
      <c r="AB69" s="95"/>
      <c r="AC69" s="95"/>
      <c r="AD69" s="95"/>
      <c r="AE69" s="95"/>
      <c r="AF69" s="95"/>
      <c r="AG69" s="95"/>
      <c r="AH69" s="95"/>
      <c r="AK69" s="22"/>
      <c r="AL69" s="22"/>
      <c r="AM69" s="22"/>
      <c r="AN69" s="22"/>
      <c r="AO69" s="22"/>
      <c r="AP69" s="22"/>
      <c r="AQ69" s="22"/>
      <c r="AR69" s="30" t="str">
        <f t="shared" si="1"/>
        <v>5-2</v>
      </c>
      <c r="AS69" s="30">
        <v>2</v>
      </c>
      <c r="AT69" s="30">
        <v>5</v>
      </c>
      <c r="AU69" s="42">
        <v>4</v>
      </c>
      <c r="AV69" s="43" t="s">
        <v>41</v>
      </c>
      <c r="AW69" s="30">
        <v>1</v>
      </c>
      <c r="AX69" s="30" t="s">
        <v>17</v>
      </c>
      <c r="AY69" s="44" t="s">
        <v>49</v>
      </c>
      <c r="AZ69" s="22"/>
      <c r="BA69" s="30" t="str">
        <f t="shared" si="2"/>
        <v>5-2</v>
      </c>
      <c r="BB69" s="35">
        <v>2</v>
      </c>
      <c r="BC69" s="36">
        <v>5</v>
      </c>
      <c r="BD69" s="45">
        <v>3</v>
      </c>
      <c r="BE69" s="43" t="s">
        <v>39</v>
      </c>
      <c r="BF69" s="38">
        <v>1</v>
      </c>
      <c r="BG69" s="30" t="s">
        <v>17</v>
      </c>
      <c r="BH69" s="44" t="s">
        <v>46</v>
      </c>
    </row>
    <row r="70" spans="4:60" ht="15" hidden="1" customHeight="1">
      <c r="D70" s="27" t="s">
        <v>59</v>
      </c>
      <c r="E70" s="46">
        <v>73320</v>
      </c>
      <c r="F70" s="46">
        <v>75551</v>
      </c>
      <c r="G70" s="46">
        <v>77783</v>
      </c>
      <c r="H70" s="46">
        <v>80014</v>
      </c>
      <c r="I70" s="46">
        <v>82246</v>
      </c>
      <c r="J70" s="46">
        <v>84477</v>
      </c>
      <c r="K70" s="46">
        <v>86709</v>
      </c>
      <c r="L70" s="46">
        <v>88940</v>
      </c>
      <c r="M70" s="22"/>
      <c r="N70" s="27" t="s">
        <v>59</v>
      </c>
      <c r="O70" s="46">
        <v>73686</v>
      </c>
      <c r="P70" s="46">
        <v>75929</v>
      </c>
      <c r="Q70" s="46">
        <v>78172</v>
      </c>
      <c r="R70" s="46">
        <v>80414</v>
      </c>
      <c r="S70" s="46">
        <v>82657</v>
      </c>
      <c r="T70" s="46">
        <v>84899</v>
      </c>
      <c r="U70" s="46">
        <v>87142</v>
      </c>
      <c r="V70" s="46">
        <v>89385</v>
      </c>
      <c r="W70" s="47"/>
      <c r="Y70" s="23"/>
      <c r="Z70" s="23"/>
      <c r="AA70" s="23"/>
      <c r="AB70" s="23"/>
      <c r="AC70" s="23"/>
      <c r="AD70" s="23"/>
      <c r="AE70" s="23"/>
      <c r="AF70" s="23"/>
      <c r="AG70" s="23"/>
      <c r="AH70" s="23"/>
      <c r="AK70" s="22"/>
      <c r="AL70" s="22"/>
      <c r="AM70" s="22"/>
      <c r="AN70" s="22"/>
      <c r="AO70" s="22"/>
      <c r="AP70" s="22"/>
      <c r="AQ70" s="22"/>
      <c r="AR70" s="30" t="str">
        <f t="shared" si="1"/>
        <v>6-2</v>
      </c>
      <c r="AS70" s="30">
        <v>2</v>
      </c>
      <c r="AT70" s="30">
        <v>6</v>
      </c>
      <c r="AU70" s="42">
        <v>5</v>
      </c>
      <c r="AV70" s="43" t="s">
        <v>44</v>
      </c>
      <c r="AW70" s="30">
        <v>1</v>
      </c>
      <c r="AX70" s="30" t="s">
        <v>17</v>
      </c>
      <c r="AY70" s="44" t="s">
        <v>52</v>
      </c>
      <c r="AZ70" s="22"/>
      <c r="BA70" s="30" t="str">
        <f t="shared" si="2"/>
        <v>6-2</v>
      </c>
      <c r="BB70" s="35">
        <v>2</v>
      </c>
      <c r="BC70" s="36">
        <v>6</v>
      </c>
      <c r="BD70" s="45">
        <v>4</v>
      </c>
      <c r="BE70" s="43" t="s">
        <v>41</v>
      </c>
      <c r="BF70" s="38">
        <v>1</v>
      </c>
      <c r="BG70" s="30" t="s">
        <v>17</v>
      </c>
      <c r="BH70" s="44" t="s">
        <v>49</v>
      </c>
    </row>
    <row r="71" spans="4:60" ht="15" hidden="1" customHeight="1" thickBot="1">
      <c r="D71" s="27" t="s">
        <v>61</v>
      </c>
      <c r="E71" s="46">
        <v>75551</v>
      </c>
      <c r="F71" s="46">
        <v>77783</v>
      </c>
      <c r="G71" s="46">
        <v>80014</v>
      </c>
      <c r="H71" s="46">
        <v>82246</v>
      </c>
      <c r="I71" s="46">
        <v>84477</v>
      </c>
      <c r="J71" s="46">
        <v>86709</v>
      </c>
      <c r="K71" s="46">
        <v>88940</v>
      </c>
      <c r="L71" s="46">
        <v>91171</v>
      </c>
      <c r="M71" s="22"/>
      <c r="N71" s="27" t="s">
        <v>61</v>
      </c>
      <c r="O71" s="46">
        <v>75929</v>
      </c>
      <c r="P71" s="46">
        <v>78172</v>
      </c>
      <c r="Q71" s="46">
        <v>80414</v>
      </c>
      <c r="R71" s="46">
        <v>82657</v>
      </c>
      <c r="S71" s="46">
        <v>84899</v>
      </c>
      <c r="T71" s="46">
        <v>87142</v>
      </c>
      <c r="U71" s="46">
        <v>89385</v>
      </c>
      <c r="V71" s="46">
        <v>91627</v>
      </c>
      <c r="W71" s="47"/>
      <c r="X71" s="27"/>
      <c r="Y71" s="29" t="s">
        <v>17</v>
      </c>
      <c r="Z71" s="29" t="s">
        <v>18</v>
      </c>
      <c r="AA71" s="29" t="s">
        <v>19</v>
      </c>
      <c r="AB71" s="29" t="s">
        <v>20</v>
      </c>
      <c r="AC71" s="29" t="s">
        <v>21</v>
      </c>
      <c r="AD71" s="29" t="s">
        <v>22</v>
      </c>
      <c r="AE71" s="29" t="s">
        <v>23</v>
      </c>
      <c r="AF71" s="29" t="s">
        <v>24</v>
      </c>
      <c r="AG71" s="29" t="s">
        <v>25</v>
      </c>
      <c r="AH71" s="29" t="s">
        <v>26</v>
      </c>
      <c r="AK71" s="22"/>
      <c r="AL71" s="22"/>
      <c r="AM71" s="22"/>
      <c r="AN71" s="22"/>
      <c r="AO71" s="22"/>
      <c r="AP71" s="22"/>
      <c r="AQ71" s="22"/>
      <c r="AR71" s="30" t="str">
        <f t="shared" si="1"/>
        <v>7-2</v>
      </c>
      <c r="AS71" s="30">
        <v>2</v>
      </c>
      <c r="AT71" s="30">
        <v>7</v>
      </c>
      <c r="AU71" s="42">
        <v>6</v>
      </c>
      <c r="AV71" s="43" t="s">
        <v>47</v>
      </c>
      <c r="AW71" s="30">
        <v>1</v>
      </c>
      <c r="AX71" s="30" t="s">
        <v>17</v>
      </c>
      <c r="AY71" s="44" t="s">
        <v>55</v>
      </c>
      <c r="AZ71" s="22"/>
      <c r="BA71" s="30" t="str">
        <f t="shared" si="2"/>
        <v>7-2</v>
      </c>
      <c r="BB71" s="35">
        <v>2</v>
      </c>
      <c r="BC71" s="36">
        <v>7</v>
      </c>
      <c r="BD71" s="45">
        <v>5</v>
      </c>
      <c r="BE71" s="43" t="s">
        <v>44</v>
      </c>
      <c r="BF71" s="38">
        <v>1</v>
      </c>
      <c r="BG71" s="30" t="s">
        <v>17</v>
      </c>
      <c r="BH71" s="44" t="s">
        <v>52</v>
      </c>
    </row>
    <row r="72" spans="4:60" ht="15" hidden="1" customHeight="1" thickBot="1">
      <c r="D72" s="27" t="s">
        <v>63</v>
      </c>
      <c r="E72" s="46">
        <v>77783</v>
      </c>
      <c r="F72" s="46">
        <v>80014</v>
      </c>
      <c r="G72" s="46">
        <v>82246</v>
      </c>
      <c r="H72" s="46">
        <v>84477</v>
      </c>
      <c r="I72" s="46">
        <v>86709</v>
      </c>
      <c r="J72" s="46">
        <v>88940</v>
      </c>
      <c r="K72" s="46">
        <v>91171</v>
      </c>
      <c r="L72" s="46">
        <v>93403</v>
      </c>
      <c r="M72" s="22"/>
      <c r="N72" s="27" t="s">
        <v>63</v>
      </c>
      <c r="O72" s="46">
        <v>78172</v>
      </c>
      <c r="P72" s="46">
        <v>80414</v>
      </c>
      <c r="Q72" s="46">
        <v>82657</v>
      </c>
      <c r="R72" s="46">
        <v>84899</v>
      </c>
      <c r="S72" s="46">
        <v>87142</v>
      </c>
      <c r="T72" s="46">
        <v>89385</v>
      </c>
      <c r="U72" s="46">
        <v>91627</v>
      </c>
      <c r="V72" s="46">
        <v>93870</v>
      </c>
      <c r="W72" s="47"/>
      <c r="X72" s="29" t="s">
        <v>2</v>
      </c>
      <c r="Y72" s="29">
        <v>1</v>
      </c>
      <c r="Z72" s="29">
        <v>2</v>
      </c>
      <c r="AA72" s="29">
        <v>3</v>
      </c>
      <c r="AB72" s="29">
        <v>4</v>
      </c>
      <c r="AC72" s="29">
        <v>5</v>
      </c>
      <c r="AD72" s="29">
        <v>6</v>
      </c>
      <c r="AE72" s="29">
        <v>7</v>
      </c>
      <c r="AF72" s="29">
        <v>8</v>
      </c>
      <c r="AG72" s="29">
        <v>9</v>
      </c>
      <c r="AH72" s="29">
        <v>10</v>
      </c>
      <c r="AK72" s="22"/>
      <c r="AL72" s="22"/>
      <c r="AM72" s="22"/>
      <c r="AN72" s="22"/>
      <c r="AO72" s="22"/>
      <c r="AP72" s="22"/>
      <c r="AQ72" s="22"/>
      <c r="AR72" s="30" t="str">
        <f t="shared" si="1"/>
        <v>8-2</v>
      </c>
      <c r="AS72" s="30">
        <v>2</v>
      </c>
      <c r="AT72" s="30">
        <v>8</v>
      </c>
      <c r="AU72" s="42">
        <v>6</v>
      </c>
      <c r="AV72" s="43" t="s">
        <v>47</v>
      </c>
      <c r="AW72" s="30">
        <v>1</v>
      </c>
      <c r="AX72" s="30" t="s">
        <v>17</v>
      </c>
      <c r="AY72" s="44" t="s">
        <v>55</v>
      </c>
      <c r="AZ72" s="22"/>
      <c r="BA72" s="30" t="str">
        <f t="shared" si="2"/>
        <v>8-2</v>
      </c>
      <c r="BB72" s="35">
        <v>2</v>
      </c>
      <c r="BC72" s="36">
        <v>8</v>
      </c>
      <c r="BD72" s="45">
        <v>6</v>
      </c>
      <c r="BE72" s="43" t="s">
        <v>47</v>
      </c>
      <c r="BF72" s="38">
        <v>1</v>
      </c>
      <c r="BG72" s="30" t="s">
        <v>17</v>
      </c>
      <c r="BH72" s="44" t="s">
        <v>55</v>
      </c>
    </row>
    <row r="73" spans="4:60" ht="15" hidden="1" customHeight="1">
      <c r="D73" s="27" t="s">
        <v>64</v>
      </c>
      <c r="E73" s="46">
        <v>80014</v>
      </c>
      <c r="F73" s="46">
        <v>82246</v>
      </c>
      <c r="G73" s="46">
        <v>84477</v>
      </c>
      <c r="H73" s="46">
        <v>86709</v>
      </c>
      <c r="I73" s="46">
        <v>88940</v>
      </c>
      <c r="J73" s="46">
        <v>91171</v>
      </c>
      <c r="K73" s="46">
        <v>93403</v>
      </c>
      <c r="L73" s="46">
        <v>95634</v>
      </c>
      <c r="M73" s="22"/>
      <c r="N73" s="27" t="s">
        <v>64</v>
      </c>
      <c r="O73" s="46">
        <v>80414</v>
      </c>
      <c r="P73" s="46">
        <v>82657</v>
      </c>
      <c r="Q73" s="46">
        <v>84899</v>
      </c>
      <c r="R73" s="46">
        <v>87142</v>
      </c>
      <c r="S73" s="46">
        <v>89385</v>
      </c>
      <c r="T73" s="46">
        <v>91627</v>
      </c>
      <c r="U73" s="46">
        <v>93870</v>
      </c>
      <c r="V73" s="46">
        <v>96113</v>
      </c>
      <c r="W73" s="47"/>
      <c r="X73" s="27">
        <v>1</v>
      </c>
      <c r="Y73" s="46"/>
      <c r="Z73" s="46">
        <f>Z36-Y36</f>
        <v>1926</v>
      </c>
      <c r="AA73" s="46">
        <f t="shared" ref="AA73:AH73" si="3">AA36-Z36</f>
        <v>1926</v>
      </c>
      <c r="AB73" s="46">
        <f t="shared" si="3"/>
        <v>1926</v>
      </c>
      <c r="AC73" s="46">
        <f t="shared" si="3"/>
        <v>1927</v>
      </c>
      <c r="AD73" s="46">
        <f t="shared" si="3"/>
        <v>1927</v>
      </c>
      <c r="AE73" s="46">
        <f t="shared" si="3"/>
        <v>1925</v>
      </c>
      <c r="AF73" s="46">
        <f t="shared" si="3"/>
        <v>1926</v>
      </c>
      <c r="AG73" s="46">
        <f t="shared" si="3"/>
        <v>1926</v>
      </c>
      <c r="AH73" s="46">
        <f t="shared" si="3"/>
        <v>1927</v>
      </c>
      <c r="AK73" s="22"/>
      <c r="AL73" s="22"/>
      <c r="AM73" s="22"/>
      <c r="AN73" s="22"/>
      <c r="AO73" s="22"/>
      <c r="AP73" s="22"/>
      <c r="AQ73" s="22"/>
      <c r="AR73" s="30" t="str">
        <f t="shared" si="1"/>
        <v>9-2</v>
      </c>
      <c r="AS73" s="30">
        <v>2</v>
      </c>
      <c r="AT73" s="30">
        <v>9</v>
      </c>
      <c r="AU73" s="42">
        <v>7</v>
      </c>
      <c r="AV73" s="43" t="s">
        <v>50</v>
      </c>
      <c r="AW73" s="30">
        <v>1</v>
      </c>
      <c r="AX73" s="30" t="s">
        <v>17</v>
      </c>
      <c r="AY73" s="44" t="s">
        <v>58</v>
      </c>
      <c r="AZ73" s="22"/>
      <c r="BA73" s="30" t="str">
        <f t="shared" si="2"/>
        <v>9-2</v>
      </c>
      <c r="BB73" s="35">
        <v>2</v>
      </c>
      <c r="BC73" s="36">
        <v>9</v>
      </c>
      <c r="BD73" s="45">
        <v>6</v>
      </c>
      <c r="BE73" s="43" t="s">
        <v>47</v>
      </c>
      <c r="BF73" s="38">
        <v>1</v>
      </c>
      <c r="BG73" s="30" t="s">
        <v>17</v>
      </c>
      <c r="BH73" s="44" t="s">
        <v>55</v>
      </c>
    </row>
    <row r="74" spans="4:60" ht="15" hidden="1" customHeight="1">
      <c r="D74" s="51" t="s">
        <v>65</v>
      </c>
      <c r="E74" s="50">
        <v>82246</v>
      </c>
      <c r="F74" s="50">
        <v>84477</v>
      </c>
      <c r="G74" s="50">
        <v>86709</v>
      </c>
      <c r="H74" s="50">
        <v>88940</v>
      </c>
      <c r="I74" s="50">
        <v>91171</v>
      </c>
      <c r="J74" s="50">
        <v>93403</v>
      </c>
      <c r="K74" s="50">
        <v>95634</v>
      </c>
      <c r="L74" s="50">
        <v>97866</v>
      </c>
      <c r="M74" s="22"/>
      <c r="N74" s="51" t="s">
        <v>65</v>
      </c>
      <c r="O74" s="50">
        <v>82657</v>
      </c>
      <c r="P74" s="50">
        <v>84899</v>
      </c>
      <c r="Q74" s="50">
        <v>87142</v>
      </c>
      <c r="R74" s="50">
        <v>89385</v>
      </c>
      <c r="S74" s="50">
        <v>91627</v>
      </c>
      <c r="T74" s="50">
        <v>93870</v>
      </c>
      <c r="U74" s="50">
        <v>96113</v>
      </c>
      <c r="V74" s="50">
        <v>98355</v>
      </c>
      <c r="W74" s="47"/>
      <c r="X74" s="27">
        <v>2</v>
      </c>
      <c r="Y74" s="46"/>
      <c r="Z74" s="46">
        <f t="shared" ref="Z74:AH74" si="4">Z37-Y37</f>
        <v>1926</v>
      </c>
      <c r="AA74" s="46">
        <f t="shared" si="4"/>
        <v>1926</v>
      </c>
      <c r="AB74" s="46">
        <f t="shared" si="4"/>
        <v>1927</v>
      </c>
      <c r="AC74" s="46">
        <f t="shared" si="4"/>
        <v>1927</v>
      </c>
      <c r="AD74" s="46">
        <f t="shared" si="4"/>
        <v>1925</v>
      </c>
      <c r="AE74" s="46">
        <f t="shared" si="4"/>
        <v>1926</v>
      </c>
      <c r="AF74" s="46">
        <f t="shared" si="4"/>
        <v>1926</v>
      </c>
      <c r="AG74" s="46">
        <f t="shared" si="4"/>
        <v>1927</v>
      </c>
      <c r="AH74" s="46">
        <f t="shared" si="4"/>
        <v>1926</v>
      </c>
      <c r="AK74" s="22"/>
      <c r="AL74" s="22"/>
      <c r="AM74" s="22"/>
      <c r="AN74" s="22"/>
      <c r="AO74" s="22"/>
      <c r="AP74" s="22"/>
      <c r="AQ74" s="22"/>
      <c r="AR74" s="30" t="str">
        <f t="shared" si="1"/>
        <v>10-2</v>
      </c>
      <c r="AS74" s="30">
        <v>2</v>
      </c>
      <c r="AT74" s="30">
        <v>10</v>
      </c>
      <c r="AU74" s="42">
        <v>8</v>
      </c>
      <c r="AV74" s="43" t="s">
        <v>53</v>
      </c>
      <c r="AW74" s="30">
        <v>1</v>
      </c>
      <c r="AX74" s="30" t="s">
        <v>17</v>
      </c>
      <c r="AY74" s="44" t="s">
        <v>60</v>
      </c>
      <c r="AZ74" s="22"/>
      <c r="BA74" s="30" t="str">
        <f t="shared" si="2"/>
        <v>10-2</v>
      </c>
      <c r="BB74" s="35">
        <v>2</v>
      </c>
      <c r="BC74" s="36">
        <v>10</v>
      </c>
      <c r="BD74" s="45">
        <v>7</v>
      </c>
      <c r="BE74" s="43" t="s">
        <v>50</v>
      </c>
      <c r="BF74" s="38">
        <v>1</v>
      </c>
      <c r="BG74" s="30" t="s">
        <v>17</v>
      </c>
      <c r="BH74" s="44" t="s">
        <v>58</v>
      </c>
    </row>
    <row r="75" spans="4:60" ht="15" hidden="1" customHeight="1">
      <c r="D75" s="27" t="s">
        <v>66</v>
      </c>
      <c r="E75" s="46">
        <v>84477</v>
      </c>
      <c r="F75" s="46">
        <v>86709</v>
      </c>
      <c r="G75" s="46">
        <v>88940</v>
      </c>
      <c r="H75" s="46">
        <v>91171</v>
      </c>
      <c r="I75" s="46">
        <v>93403</v>
      </c>
      <c r="J75" s="46">
        <v>95634</v>
      </c>
      <c r="K75" s="46">
        <v>97866</v>
      </c>
      <c r="L75" s="46">
        <v>100097</v>
      </c>
      <c r="M75" s="22"/>
      <c r="N75" s="27" t="s">
        <v>66</v>
      </c>
      <c r="O75" s="46">
        <v>84899</v>
      </c>
      <c r="P75" s="46">
        <v>87142</v>
      </c>
      <c r="Q75" s="46">
        <v>89385</v>
      </c>
      <c r="R75" s="46">
        <v>91627</v>
      </c>
      <c r="S75" s="46">
        <v>93870</v>
      </c>
      <c r="T75" s="46">
        <v>96113</v>
      </c>
      <c r="U75" s="46">
        <v>98355</v>
      </c>
      <c r="V75" s="46">
        <v>100598</v>
      </c>
      <c r="W75" s="47"/>
      <c r="X75" s="27">
        <v>3</v>
      </c>
      <c r="Y75" s="46"/>
      <c r="Z75" s="46">
        <f t="shared" ref="Z75:AH75" si="5">Z38-Y38</f>
        <v>1926</v>
      </c>
      <c r="AA75" s="46">
        <f t="shared" si="5"/>
        <v>1927</v>
      </c>
      <c r="AB75" s="46">
        <f t="shared" si="5"/>
        <v>1927</v>
      </c>
      <c r="AC75" s="46">
        <f t="shared" si="5"/>
        <v>1925</v>
      </c>
      <c r="AD75" s="46">
        <f t="shared" si="5"/>
        <v>1926</v>
      </c>
      <c r="AE75" s="46">
        <f t="shared" si="5"/>
        <v>1926</v>
      </c>
      <c r="AF75" s="46">
        <f t="shared" si="5"/>
        <v>1927</v>
      </c>
      <c r="AG75" s="46">
        <f t="shared" si="5"/>
        <v>1926</v>
      </c>
      <c r="AH75" s="46">
        <f t="shared" si="5"/>
        <v>1926</v>
      </c>
      <c r="AK75" s="22"/>
      <c r="AL75" s="22"/>
      <c r="AM75" s="22"/>
      <c r="AN75" s="22"/>
      <c r="AO75" s="22"/>
      <c r="AP75" s="22"/>
      <c r="AQ75" s="22"/>
      <c r="AR75" s="30" t="str">
        <f t="shared" si="1"/>
        <v>11-2</v>
      </c>
      <c r="AS75" s="30">
        <v>2</v>
      </c>
      <c r="AT75" s="30">
        <v>11</v>
      </c>
      <c r="AU75" s="42">
        <v>9</v>
      </c>
      <c r="AV75" s="43" t="s">
        <v>56</v>
      </c>
      <c r="AW75" s="30">
        <v>1</v>
      </c>
      <c r="AX75" s="30" t="s">
        <v>17</v>
      </c>
      <c r="AY75" s="44" t="s">
        <v>62</v>
      </c>
      <c r="AZ75" s="22"/>
      <c r="BA75" s="30" t="str">
        <f t="shared" si="2"/>
        <v>11-2</v>
      </c>
      <c r="BB75" s="35">
        <v>2</v>
      </c>
      <c r="BC75" s="36">
        <v>11</v>
      </c>
      <c r="BD75" s="45">
        <v>8</v>
      </c>
      <c r="BE75" s="43" t="s">
        <v>53</v>
      </c>
      <c r="BF75" s="38">
        <v>1</v>
      </c>
      <c r="BG75" s="30" t="s">
        <v>17</v>
      </c>
      <c r="BH75" s="44" t="s">
        <v>60</v>
      </c>
    </row>
    <row r="76" spans="4:60" ht="15" hidden="1" customHeight="1">
      <c r="D76" s="27" t="s">
        <v>67</v>
      </c>
      <c r="E76" s="46">
        <v>86709</v>
      </c>
      <c r="F76" s="46">
        <v>88940</v>
      </c>
      <c r="G76" s="46">
        <v>91171</v>
      </c>
      <c r="H76" s="46">
        <v>93403</v>
      </c>
      <c r="I76" s="46">
        <v>95634</v>
      </c>
      <c r="J76" s="46">
        <v>97866</v>
      </c>
      <c r="K76" s="46">
        <v>100097</v>
      </c>
      <c r="L76" s="46">
        <v>102329</v>
      </c>
      <c r="M76" s="22"/>
      <c r="N76" s="27" t="s">
        <v>67</v>
      </c>
      <c r="O76" s="46">
        <v>87142</v>
      </c>
      <c r="P76" s="46">
        <v>89385</v>
      </c>
      <c r="Q76" s="46">
        <v>91627</v>
      </c>
      <c r="R76" s="46">
        <v>93870</v>
      </c>
      <c r="S76" s="46">
        <v>96113</v>
      </c>
      <c r="T76" s="46">
        <v>98355</v>
      </c>
      <c r="U76" s="46">
        <v>100598</v>
      </c>
      <c r="V76" s="46">
        <v>102840</v>
      </c>
      <c r="W76" s="47"/>
      <c r="X76" s="27">
        <v>4</v>
      </c>
      <c r="Y76" s="46"/>
      <c r="Z76" s="46">
        <f t="shared" ref="Z76:AH76" si="6">Z39-Y39</f>
        <v>1927</v>
      </c>
      <c r="AA76" s="46">
        <f t="shared" si="6"/>
        <v>1927</v>
      </c>
      <c r="AB76" s="46">
        <f t="shared" si="6"/>
        <v>1925</v>
      </c>
      <c r="AC76" s="46">
        <f t="shared" si="6"/>
        <v>1926</v>
      </c>
      <c r="AD76" s="46">
        <f t="shared" si="6"/>
        <v>1926</v>
      </c>
      <c r="AE76" s="46">
        <f t="shared" si="6"/>
        <v>1927</v>
      </c>
      <c r="AF76" s="46">
        <f t="shared" si="6"/>
        <v>1926</v>
      </c>
      <c r="AG76" s="46">
        <f t="shared" si="6"/>
        <v>1926</v>
      </c>
      <c r="AH76" s="46">
        <f t="shared" si="6"/>
        <v>1927</v>
      </c>
      <c r="AK76" s="22"/>
      <c r="AL76" s="22"/>
      <c r="AM76" s="22"/>
      <c r="AN76" s="22"/>
      <c r="AO76" s="22"/>
      <c r="AP76" s="22"/>
      <c r="AQ76" s="22"/>
      <c r="AR76" s="30" t="str">
        <f t="shared" si="1"/>
        <v>12-2</v>
      </c>
      <c r="AS76" s="30">
        <v>2</v>
      </c>
      <c r="AT76" s="30">
        <v>12</v>
      </c>
      <c r="AU76" s="42">
        <v>10</v>
      </c>
      <c r="AV76" s="43" t="s">
        <v>57</v>
      </c>
      <c r="AW76" s="30">
        <v>1</v>
      </c>
      <c r="AX76" s="30" t="s">
        <v>17</v>
      </c>
      <c r="AY76" s="44" t="s">
        <v>69</v>
      </c>
      <c r="AZ76" s="22"/>
      <c r="BA76" s="30" t="str">
        <f t="shared" si="2"/>
        <v>12-2</v>
      </c>
      <c r="BB76" s="35">
        <v>2</v>
      </c>
      <c r="BC76" s="36">
        <v>12</v>
      </c>
      <c r="BD76" s="45">
        <v>9</v>
      </c>
      <c r="BE76" s="43" t="s">
        <v>56</v>
      </c>
      <c r="BF76" s="38">
        <v>1</v>
      </c>
      <c r="BG76" s="30" t="s">
        <v>17</v>
      </c>
      <c r="BH76" s="44" t="s">
        <v>62</v>
      </c>
    </row>
    <row r="77" spans="4:60" ht="15" hidden="1" customHeight="1">
      <c r="D77" s="52" t="s">
        <v>68</v>
      </c>
      <c r="E77" s="46">
        <v>88940</v>
      </c>
      <c r="F77" s="46">
        <v>91171</v>
      </c>
      <c r="G77" s="46">
        <v>93403</v>
      </c>
      <c r="H77" s="46">
        <v>95634</v>
      </c>
      <c r="I77" s="46">
        <v>97866</v>
      </c>
      <c r="J77" s="46">
        <v>100097</v>
      </c>
      <c r="K77" s="46">
        <v>102329</v>
      </c>
      <c r="L77" s="46">
        <v>104560</v>
      </c>
      <c r="M77" s="22"/>
      <c r="N77" s="52" t="s">
        <v>68</v>
      </c>
      <c r="O77" s="46">
        <v>89385</v>
      </c>
      <c r="P77" s="46">
        <v>91627</v>
      </c>
      <c r="Q77" s="46">
        <v>93870</v>
      </c>
      <c r="R77" s="46">
        <v>96113</v>
      </c>
      <c r="S77" s="46">
        <v>98355</v>
      </c>
      <c r="T77" s="46">
        <v>100598</v>
      </c>
      <c r="U77" s="46">
        <v>102840</v>
      </c>
      <c r="V77" s="46">
        <v>105083</v>
      </c>
      <c r="W77" s="47"/>
      <c r="X77" s="49">
        <v>5</v>
      </c>
      <c r="Y77" s="50"/>
      <c r="Z77" s="50">
        <f t="shared" ref="Z77:AH77" si="7">Z40-Y40</f>
        <v>1927</v>
      </c>
      <c r="AA77" s="50">
        <f t="shared" si="7"/>
        <v>1925</v>
      </c>
      <c r="AB77" s="50">
        <f t="shared" si="7"/>
        <v>1926</v>
      </c>
      <c r="AC77" s="50">
        <f t="shared" si="7"/>
        <v>1926</v>
      </c>
      <c r="AD77" s="50">
        <f t="shared" si="7"/>
        <v>1927</v>
      </c>
      <c r="AE77" s="50">
        <f t="shared" si="7"/>
        <v>1926</v>
      </c>
      <c r="AF77" s="50">
        <f t="shared" si="7"/>
        <v>1926</v>
      </c>
      <c r="AG77" s="50">
        <f t="shared" si="7"/>
        <v>1927</v>
      </c>
      <c r="AH77" s="50">
        <f t="shared" si="7"/>
        <v>1926</v>
      </c>
      <c r="AK77" s="22"/>
      <c r="AL77" s="22"/>
      <c r="AM77" s="22"/>
      <c r="AN77" s="22"/>
      <c r="AO77" s="22"/>
      <c r="AP77" s="22"/>
      <c r="AQ77" s="22"/>
      <c r="AR77" s="30" t="str">
        <f t="shared" si="1"/>
        <v>13-2</v>
      </c>
      <c r="AS77" s="30">
        <v>2</v>
      </c>
      <c r="AT77" s="30">
        <v>13</v>
      </c>
      <c r="AU77" s="42">
        <v>11</v>
      </c>
      <c r="AV77" s="43" t="s">
        <v>59</v>
      </c>
      <c r="AW77" s="30">
        <v>1</v>
      </c>
      <c r="AX77" s="30" t="s">
        <v>17</v>
      </c>
      <c r="AY77" s="44" t="s">
        <v>72</v>
      </c>
      <c r="AZ77" s="22"/>
      <c r="BA77" s="30" t="str">
        <f t="shared" si="2"/>
        <v>13-2</v>
      </c>
      <c r="BB77" s="35">
        <v>2</v>
      </c>
      <c r="BC77" s="36">
        <v>13</v>
      </c>
      <c r="BD77" s="45">
        <v>10</v>
      </c>
      <c r="BE77" s="43" t="s">
        <v>57</v>
      </c>
      <c r="BF77" s="38">
        <v>1</v>
      </c>
      <c r="BG77" s="30" t="s">
        <v>17</v>
      </c>
      <c r="BH77" s="44" t="s">
        <v>69</v>
      </c>
    </row>
    <row r="78" spans="4:60" ht="15" hidden="1" customHeight="1">
      <c r="D78" s="27" t="s">
        <v>70</v>
      </c>
      <c r="E78" s="46">
        <v>91171</v>
      </c>
      <c r="F78" s="46">
        <v>93403</v>
      </c>
      <c r="G78" s="46">
        <v>95634</v>
      </c>
      <c r="H78" s="46">
        <v>97866</v>
      </c>
      <c r="I78" s="46">
        <v>100097</v>
      </c>
      <c r="J78" s="46">
        <v>102329</v>
      </c>
      <c r="K78" s="46">
        <v>104560</v>
      </c>
      <c r="L78" s="46">
        <v>106792</v>
      </c>
      <c r="M78" s="22"/>
      <c r="N78" s="27" t="s">
        <v>70</v>
      </c>
      <c r="O78" s="46">
        <v>91627</v>
      </c>
      <c r="P78" s="46">
        <v>93870</v>
      </c>
      <c r="Q78" s="46">
        <v>96113</v>
      </c>
      <c r="R78" s="46">
        <v>98355</v>
      </c>
      <c r="S78" s="46">
        <v>100598</v>
      </c>
      <c r="T78" s="46">
        <v>102840</v>
      </c>
      <c r="U78" s="46">
        <v>105083</v>
      </c>
      <c r="V78" s="46">
        <v>107326</v>
      </c>
      <c r="W78" s="47"/>
      <c r="X78" s="27">
        <v>6</v>
      </c>
      <c r="Y78" s="46"/>
      <c r="Z78" s="46">
        <f t="shared" ref="Z78:AH78" si="8">Z41-Y41</f>
        <v>1925</v>
      </c>
      <c r="AA78" s="46">
        <f t="shared" si="8"/>
        <v>1926</v>
      </c>
      <c r="AB78" s="46">
        <f t="shared" si="8"/>
        <v>1926</v>
      </c>
      <c r="AC78" s="46">
        <f t="shared" si="8"/>
        <v>1927</v>
      </c>
      <c r="AD78" s="46">
        <f t="shared" si="8"/>
        <v>1926</v>
      </c>
      <c r="AE78" s="46">
        <f t="shared" si="8"/>
        <v>1926</v>
      </c>
      <c r="AF78" s="46">
        <f t="shared" si="8"/>
        <v>1927</v>
      </c>
      <c r="AG78" s="46">
        <f t="shared" si="8"/>
        <v>1926</v>
      </c>
      <c r="AH78" s="46">
        <f t="shared" si="8"/>
        <v>1926</v>
      </c>
      <c r="AK78" s="22"/>
      <c r="AL78" s="22"/>
      <c r="AM78" s="22"/>
      <c r="AN78" s="22"/>
      <c r="AO78" s="22"/>
      <c r="AP78" s="22"/>
      <c r="AQ78" s="22"/>
      <c r="AR78" s="30" t="str">
        <f t="shared" si="1"/>
        <v>14-2</v>
      </c>
      <c r="AS78" s="30">
        <v>2</v>
      </c>
      <c r="AT78" s="30">
        <v>14</v>
      </c>
      <c r="AU78" s="42">
        <v>11</v>
      </c>
      <c r="AV78" s="43" t="s">
        <v>59</v>
      </c>
      <c r="AW78" s="30">
        <v>1</v>
      </c>
      <c r="AX78" s="30" t="s">
        <v>17</v>
      </c>
      <c r="AY78" s="44" t="s">
        <v>72</v>
      </c>
      <c r="AZ78" s="22"/>
      <c r="BA78" s="30" t="str">
        <f t="shared" si="2"/>
        <v>14-2</v>
      </c>
      <c r="BB78" s="35">
        <v>2</v>
      </c>
      <c r="BC78" s="36">
        <v>14</v>
      </c>
      <c r="BD78" s="45">
        <v>11</v>
      </c>
      <c r="BE78" s="43" t="s">
        <v>59</v>
      </c>
      <c r="BF78" s="38">
        <v>1</v>
      </c>
      <c r="BG78" s="30" t="s">
        <v>17</v>
      </c>
      <c r="BH78" s="44" t="s">
        <v>72</v>
      </c>
    </row>
    <row r="79" spans="4:60" ht="15" hidden="1" customHeight="1">
      <c r="D79" s="49" t="s">
        <v>71</v>
      </c>
      <c r="E79" s="50">
        <v>93403</v>
      </c>
      <c r="F79" s="50">
        <v>95634</v>
      </c>
      <c r="G79" s="50">
        <v>97866</v>
      </c>
      <c r="H79" s="50">
        <v>100097</v>
      </c>
      <c r="I79" s="50">
        <v>102329</v>
      </c>
      <c r="J79" s="50">
        <v>104560</v>
      </c>
      <c r="K79" s="50">
        <v>106792</v>
      </c>
      <c r="L79" s="50">
        <v>109023</v>
      </c>
      <c r="M79" s="22"/>
      <c r="N79" s="49" t="s">
        <v>71</v>
      </c>
      <c r="O79" s="50">
        <v>93870</v>
      </c>
      <c r="P79" s="50">
        <v>96113</v>
      </c>
      <c r="Q79" s="50">
        <v>98355</v>
      </c>
      <c r="R79" s="50">
        <v>100598</v>
      </c>
      <c r="S79" s="50">
        <v>102840</v>
      </c>
      <c r="T79" s="50">
        <v>105083</v>
      </c>
      <c r="U79" s="50">
        <v>107326</v>
      </c>
      <c r="V79" s="50">
        <v>109568</v>
      </c>
      <c r="W79" s="47"/>
      <c r="X79" s="27">
        <v>7</v>
      </c>
      <c r="Y79" s="46"/>
      <c r="Z79" s="46">
        <f t="shared" ref="Z79:AH79" si="9">Z42-Y42</f>
        <v>1926</v>
      </c>
      <c r="AA79" s="46">
        <f t="shared" si="9"/>
        <v>1926</v>
      </c>
      <c r="AB79" s="46">
        <f t="shared" si="9"/>
        <v>1927</v>
      </c>
      <c r="AC79" s="46">
        <f t="shared" si="9"/>
        <v>1926</v>
      </c>
      <c r="AD79" s="46">
        <f t="shared" si="9"/>
        <v>1926</v>
      </c>
      <c r="AE79" s="46">
        <f t="shared" si="9"/>
        <v>1927</v>
      </c>
      <c r="AF79" s="46">
        <f t="shared" si="9"/>
        <v>1926</v>
      </c>
      <c r="AG79" s="46">
        <f t="shared" si="9"/>
        <v>1926</v>
      </c>
      <c r="AH79" s="46">
        <f t="shared" si="9"/>
        <v>1926</v>
      </c>
      <c r="AK79" s="22"/>
      <c r="AL79" s="22"/>
      <c r="AM79" s="22"/>
      <c r="AN79" s="22"/>
      <c r="AO79" s="22"/>
      <c r="AP79" s="22"/>
      <c r="AQ79" s="22"/>
      <c r="AR79" s="30" t="str">
        <f t="shared" si="1"/>
        <v>15-2</v>
      </c>
      <c r="AS79" s="30">
        <v>2</v>
      </c>
      <c r="AT79" s="30">
        <v>15</v>
      </c>
      <c r="AU79" s="42">
        <v>11</v>
      </c>
      <c r="AV79" s="43" t="s">
        <v>59</v>
      </c>
      <c r="AW79" s="30">
        <v>1</v>
      </c>
      <c r="AX79" s="30" t="s">
        <v>17</v>
      </c>
      <c r="AY79" s="44" t="s">
        <v>72</v>
      </c>
      <c r="AZ79" s="22"/>
      <c r="BA79" s="30" t="str">
        <f t="shared" si="2"/>
        <v>15-2</v>
      </c>
      <c r="BB79" s="35">
        <v>2</v>
      </c>
      <c r="BC79" s="36">
        <v>15</v>
      </c>
      <c r="BD79" s="45">
        <v>11</v>
      </c>
      <c r="BE79" s="43" t="s">
        <v>59</v>
      </c>
      <c r="BF79" s="38">
        <v>1</v>
      </c>
      <c r="BG79" s="30" t="s">
        <v>17</v>
      </c>
      <c r="BH79" s="44" t="s">
        <v>72</v>
      </c>
    </row>
    <row r="80" spans="4:60" ht="15" hidden="1" customHeight="1">
      <c r="X80" s="27">
        <v>8</v>
      </c>
      <c r="Y80" s="46"/>
      <c r="Z80" s="46">
        <f t="shared" ref="Z80:AH80" si="10">Z43-Y43</f>
        <v>1926</v>
      </c>
      <c r="AA80" s="46">
        <f t="shared" si="10"/>
        <v>1927</v>
      </c>
      <c r="AB80" s="46">
        <f t="shared" si="10"/>
        <v>1926</v>
      </c>
      <c r="AC80" s="46">
        <f t="shared" si="10"/>
        <v>1926</v>
      </c>
      <c r="AD80" s="46">
        <f t="shared" si="10"/>
        <v>1927</v>
      </c>
      <c r="AE80" s="46">
        <f t="shared" si="10"/>
        <v>1926</v>
      </c>
      <c r="AF80" s="46">
        <f t="shared" si="10"/>
        <v>1926</v>
      </c>
      <c r="AG80" s="46">
        <f t="shared" si="10"/>
        <v>1926</v>
      </c>
      <c r="AH80" s="46">
        <f t="shared" si="10"/>
        <v>1926</v>
      </c>
      <c r="AK80" s="22"/>
      <c r="AL80" s="22"/>
      <c r="AM80" s="22"/>
      <c r="AN80" s="22"/>
      <c r="AO80" s="22"/>
      <c r="AP80" s="22"/>
      <c r="AQ80" s="22"/>
      <c r="AR80" s="30" t="str">
        <f t="shared" si="1"/>
        <v>16-2</v>
      </c>
      <c r="AS80" s="30">
        <v>2</v>
      </c>
      <c r="AT80" s="30">
        <v>16</v>
      </c>
      <c r="AU80" s="42">
        <v>11</v>
      </c>
      <c r="AV80" s="43" t="s">
        <v>59</v>
      </c>
      <c r="AW80" s="30">
        <v>1</v>
      </c>
      <c r="AX80" s="30" t="s">
        <v>17</v>
      </c>
      <c r="AY80" s="44" t="s">
        <v>72</v>
      </c>
      <c r="AZ80" s="22"/>
      <c r="BA80" s="30" t="str">
        <f t="shared" si="2"/>
        <v>16-2</v>
      </c>
      <c r="BB80" s="35">
        <v>2</v>
      </c>
      <c r="BC80" s="36">
        <v>16</v>
      </c>
      <c r="BD80" s="45">
        <v>11</v>
      </c>
      <c r="BE80" s="43" t="s">
        <v>59</v>
      </c>
      <c r="BF80" s="38">
        <v>1</v>
      </c>
      <c r="BG80" s="30" t="s">
        <v>17</v>
      </c>
      <c r="BH80" s="44" t="s">
        <v>72</v>
      </c>
    </row>
    <row r="81" spans="4:60" ht="15" hidden="1" customHeight="1">
      <c r="X81" s="27">
        <v>9</v>
      </c>
      <c r="Y81" s="46"/>
      <c r="Z81" s="46">
        <f t="shared" ref="Z81:AH81" si="11">Z44-Y44</f>
        <v>1927</v>
      </c>
      <c r="AA81" s="46">
        <f t="shared" si="11"/>
        <v>1926</v>
      </c>
      <c r="AB81" s="46">
        <f t="shared" si="11"/>
        <v>1926</v>
      </c>
      <c r="AC81" s="46">
        <f t="shared" si="11"/>
        <v>1927</v>
      </c>
      <c r="AD81" s="46">
        <f t="shared" si="11"/>
        <v>1926</v>
      </c>
      <c r="AE81" s="46">
        <f t="shared" si="11"/>
        <v>1926</v>
      </c>
      <c r="AF81" s="46">
        <f t="shared" si="11"/>
        <v>1926</v>
      </c>
      <c r="AG81" s="46">
        <f t="shared" si="11"/>
        <v>1926</v>
      </c>
      <c r="AH81" s="46">
        <f t="shared" si="11"/>
        <v>1926</v>
      </c>
      <c r="AK81" s="22"/>
      <c r="AL81" s="22"/>
      <c r="AM81" s="22"/>
      <c r="AN81" s="22"/>
      <c r="AO81" s="22"/>
      <c r="AP81" s="22"/>
      <c r="AQ81" s="22"/>
      <c r="AR81" s="30" t="str">
        <f t="shared" si="1"/>
        <v>17-2</v>
      </c>
      <c r="AS81" s="30">
        <v>2</v>
      </c>
      <c r="AT81" s="30">
        <v>17</v>
      </c>
      <c r="AU81" s="42">
        <v>11</v>
      </c>
      <c r="AV81" s="43" t="s">
        <v>59</v>
      </c>
      <c r="AW81" s="30">
        <v>1</v>
      </c>
      <c r="AX81" s="30" t="s">
        <v>17</v>
      </c>
      <c r="AY81" s="44" t="s">
        <v>72</v>
      </c>
      <c r="AZ81" s="22"/>
      <c r="BA81" s="30" t="str">
        <f t="shared" si="2"/>
        <v>17-2</v>
      </c>
      <c r="BB81" s="35">
        <v>2</v>
      </c>
      <c r="BC81" s="36">
        <v>17</v>
      </c>
      <c r="BD81" s="45">
        <v>11</v>
      </c>
      <c r="BE81" s="43" t="s">
        <v>59</v>
      </c>
      <c r="BF81" s="38">
        <v>1</v>
      </c>
      <c r="BG81" s="30" t="s">
        <v>17</v>
      </c>
      <c r="BH81" s="44" t="s">
        <v>72</v>
      </c>
    </row>
    <row r="82" spans="4:60" ht="15" hidden="1" customHeight="1">
      <c r="X82" s="49">
        <v>10</v>
      </c>
      <c r="Y82" s="50"/>
      <c r="Z82" s="50">
        <f t="shared" ref="Z82:AH82" si="12">Z45-Y45</f>
        <v>1926</v>
      </c>
      <c r="AA82" s="50">
        <f t="shared" si="12"/>
        <v>1926</v>
      </c>
      <c r="AB82" s="50">
        <f t="shared" si="12"/>
        <v>1927</v>
      </c>
      <c r="AC82" s="50">
        <f t="shared" si="12"/>
        <v>1926</v>
      </c>
      <c r="AD82" s="50">
        <f t="shared" si="12"/>
        <v>1926</v>
      </c>
      <c r="AE82" s="50">
        <f t="shared" si="12"/>
        <v>1926</v>
      </c>
      <c r="AF82" s="50">
        <f t="shared" si="12"/>
        <v>1926</v>
      </c>
      <c r="AG82" s="50">
        <f t="shared" si="12"/>
        <v>1926</v>
      </c>
      <c r="AH82" s="50">
        <f t="shared" si="12"/>
        <v>1927</v>
      </c>
      <c r="AK82" s="22"/>
      <c r="AL82" s="22"/>
      <c r="AM82" s="22"/>
      <c r="AN82" s="22"/>
      <c r="AO82" s="22"/>
      <c r="AP82" s="22"/>
      <c r="AQ82" s="22"/>
      <c r="AR82" s="30" t="str">
        <f t="shared" si="1"/>
        <v>18-2</v>
      </c>
      <c r="AS82" s="30">
        <v>2</v>
      </c>
      <c r="AT82" s="30">
        <v>18</v>
      </c>
      <c r="AU82" s="42">
        <v>12</v>
      </c>
      <c r="AV82" s="43" t="s">
        <v>61</v>
      </c>
      <c r="AW82" s="30">
        <v>1</v>
      </c>
      <c r="AX82" s="30" t="s">
        <v>17</v>
      </c>
      <c r="AY82" s="44" t="s">
        <v>75</v>
      </c>
      <c r="AZ82" s="22"/>
      <c r="BA82" s="30" t="str">
        <f t="shared" si="2"/>
        <v>18-2</v>
      </c>
      <c r="BB82" s="35">
        <v>2</v>
      </c>
      <c r="BC82" s="36">
        <v>18</v>
      </c>
      <c r="BD82" s="45">
        <v>11</v>
      </c>
      <c r="BE82" s="43" t="s">
        <v>59</v>
      </c>
      <c r="BF82" s="38">
        <v>1</v>
      </c>
      <c r="BG82" s="30" t="s">
        <v>17</v>
      </c>
      <c r="BH82" s="44" t="s">
        <v>72</v>
      </c>
    </row>
    <row r="83" spans="4:60" ht="19.5" hidden="1" customHeight="1">
      <c r="D83" s="10" t="s">
        <v>0</v>
      </c>
      <c r="E83" s="9">
        <v>0</v>
      </c>
      <c r="X83" s="27">
        <v>11</v>
      </c>
      <c r="Y83" s="46"/>
      <c r="Z83" s="46">
        <f t="shared" ref="Z83:AH83" si="13">Z46-Y46</f>
        <v>1926</v>
      </c>
      <c r="AA83" s="46">
        <f t="shared" si="13"/>
        <v>1927</v>
      </c>
      <c r="AB83" s="46">
        <f t="shared" si="13"/>
        <v>1926</v>
      </c>
      <c r="AC83" s="46">
        <f t="shared" si="13"/>
        <v>1926</v>
      </c>
      <c r="AD83" s="46">
        <f t="shared" si="13"/>
        <v>1926</v>
      </c>
      <c r="AE83" s="46">
        <f t="shared" si="13"/>
        <v>1926</v>
      </c>
      <c r="AF83" s="46">
        <f t="shared" si="13"/>
        <v>1926</v>
      </c>
      <c r="AG83" s="46">
        <f t="shared" si="13"/>
        <v>1927</v>
      </c>
      <c r="AH83" s="46">
        <f t="shared" si="13"/>
        <v>1927</v>
      </c>
      <c r="AK83" s="22"/>
      <c r="AL83" s="22"/>
      <c r="AM83" s="22"/>
      <c r="AN83" s="22"/>
      <c r="AO83" s="22"/>
      <c r="AP83" s="22"/>
      <c r="AQ83" s="22"/>
      <c r="AR83" s="30" t="str">
        <f t="shared" si="1"/>
        <v>19-2</v>
      </c>
      <c r="AS83" s="30">
        <v>2</v>
      </c>
      <c r="AT83" s="30">
        <v>19</v>
      </c>
      <c r="AU83" s="42">
        <v>12</v>
      </c>
      <c r="AV83" s="43" t="s">
        <v>61</v>
      </c>
      <c r="AW83" s="30">
        <v>1</v>
      </c>
      <c r="AX83" s="30" t="s">
        <v>17</v>
      </c>
      <c r="AY83" s="44" t="s">
        <v>75</v>
      </c>
      <c r="AZ83" s="22"/>
      <c r="BA83" s="30" t="str">
        <f t="shared" si="2"/>
        <v>19-2</v>
      </c>
      <c r="BB83" s="35">
        <v>2</v>
      </c>
      <c r="BC83" s="36">
        <v>19</v>
      </c>
      <c r="BD83" s="45">
        <v>12</v>
      </c>
      <c r="BE83" s="43" t="s">
        <v>61</v>
      </c>
      <c r="BF83" s="38">
        <v>1</v>
      </c>
      <c r="BG83" s="30" t="s">
        <v>17</v>
      </c>
      <c r="BH83" s="44" t="s">
        <v>75</v>
      </c>
    </row>
    <row r="84" spans="4:60" ht="19.5" hidden="1" customHeight="1">
      <c r="D84" s="10" t="s">
        <v>1</v>
      </c>
      <c r="E84" s="9">
        <v>1</v>
      </c>
      <c r="X84" s="27">
        <v>12</v>
      </c>
      <c r="Y84" s="46"/>
      <c r="Z84" s="46">
        <f t="shared" ref="Z84:AH84" si="14">Z47-Y47</f>
        <v>1927</v>
      </c>
      <c r="AA84" s="46">
        <f t="shared" si="14"/>
        <v>1926</v>
      </c>
      <c r="AB84" s="46">
        <f t="shared" si="14"/>
        <v>1926</v>
      </c>
      <c r="AC84" s="46">
        <f t="shared" si="14"/>
        <v>1926</v>
      </c>
      <c r="AD84" s="46">
        <f t="shared" si="14"/>
        <v>1926</v>
      </c>
      <c r="AE84" s="46">
        <f t="shared" si="14"/>
        <v>1926</v>
      </c>
      <c r="AF84" s="46">
        <f t="shared" si="14"/>
        <v>1927</v>
      </c>
      <c r="AG84" s="46">
        <f t="shared" si="14"/>
        <v>1927</v>
      </c>
      <c r="AH84" s="46">
        <f t="shared" si="14"/>
        <v>1925</v>
      </c>
      <c r="AK84" s="22"/>
      <c r="AL84" s="22"/>
      <c r="AM84" s="22"/>
      <c r="AN84" s="22"/>
      <c r="AO84" s="22"/>
      <c r="AP84" s="22"/>
      <c r="AQ84" s="22"/>
      <c r="AR84" s="30" t="str">
        <f t="shared" si="1"/>
        <v>20-2</v>
      </c>
      <c r="AS84" s="30">
        <v>2</v>
      </c>
      <c r="AT84" s="30">
        <v>20</v>
      </c>
      <c r="AU84" s="42">
        <v>12</v>
      </c>
      <c r="AV84" s="43" t="s">
        <v>61</v>
      </c>
      <c r="AW84" s="30">
        <v>1</v>
      </c>
      <c r="AX84" s="30" t="s">
        <v>17</v>
      </c>
      <c r="AY84" s="44" t="s">
        <v>75</v>
      </c>
      <c r="AZ84" s="22"/>
      <c r="BA84" s="30" t="str">
        <f t="shared" si="2"/>
        <v>20-2</v>
      </c>
      <c r="BB84" s="35">
        <v>2</v>
      </c>
      <c r="BC84" s="36">
        <v>20</v>
      </c>
      <c r="BD84" s="45">
        <v>12</v>
      </c>
      <c r="BE84" s="43" t="s">
        <v>61</v>
      </c>
      <c r="BF84" s="38">
        <v>1</v>
      </c>
      <c r="BG84" s="30" t="s">
        <v>17</v>
      </c>
      <c r="BH84" s="44" t="s">
        <v>75</v>
      </c>
    </row>
    <row r="85" spans="4:60" ht="19.5" hidden="1" customHeight="1">
      <c r="E85" s="18">
        <v>2</v>
      </c>
      <c r="X85" s="27">
        <v>13</v>
      </c>
      <c r="Y85" s="46"/>
      <c r="Z85" s="46">
        <f t="shared" ref="Z85:AH85" si="15">Z48-Y48</f>
        <v>1926</v>
      </c>
      <c r="AA85" s="46">
        <f t="shared" si="15"/>
        <v>1926</v>
      </c>
      <c r="AB85" s="46">
        <f t="shared" si="15"/>
        <v>1926</v>
      </c>
      <c r="AC85" s="46">
        <f t="shared" si="15"/>
        <v>1926</v>
      </c>
      <c r="AD85" s="46">
        <f t="shared" si="15"/>
        <v>1926</v>
      </c>
      <c r="AE85" s="46">
        <f t="shared" si="15"/>
        <v>1927</v>
      </c>
      <c r="AF85" s="46">
        <f t="shared" si="15"/>
        <v>1927</v>
      </c>
      <c r="AG85" s="46">
        <f t="shared" si="15"/>
        <v>1925</v>
      </c>
      <c r="AH85" s="46">
        <f t="shared" si="15"/>
        <v>1926</v>
      </c>
      <c r="AK85" s="22"/>
      <c r="AL85" s="22"/>
      <c r="AM85" s="22"/>
      <c r="AN85" s="22"/>
      <c r="AO85" s="22"/>
      <c r="AP85" s="22"/>
      <c r="AQ85" s="22"/>
      <c r="AR85" s="30" t="str">
        <f t="shared" si="1"/>
        <v>21-2</v>
      </c>
      <c r="AS85" s="30">
        <v>2</v>
      </c>
      <c r="AT85" s="30">
        <v>21</v>
      </c>
      <c r="AU85" s="42">
        <v>13</v>
      </c>
      <c r="AV85" s="43" t="s">
        <v>63</v>
      </c>
      <c r="AW85" s="30">
        <v>1</v>
      </c>
      <c r="AX85" s="30" t="s">
        <v>17</v>
      </c>
      <c r="AY85" s="44" t="s">
        <v>76</v>
      </c>
      <c r="AZ85" s="22"/>
      <c r="BA85" s="30" t="str">
        <f t="shared" si="2"/>
        <v>21-2</v>
      </c>
      <c r="BB85" s="35">
        <v>2</v>
      </c>
      <c r="BC85" s="36">
        <v>21</v>
      </c>
      <c r="BD85" s="45">
        <v>12</v>
      </c>
      <c r="BE85" s="43" t="s">
        <v>61</v>
      </c>
      <c r="BF85" s="38">
        <v>1</v>
      </c>
      <c r="BG85" s="30" t="s">
        <v>17</v>
      </c>
      <c r="BH85" s="44" t="s">
        <v>75</v>
      </c>
    </row>
    <row r="86" spans="4:60" ht="15" hidden="1" customHeight="1">
      <c r="X86" s="27">
        <v>14</v>
      </c>
      <c r="Y86" s="46"/>
      <c r="Z86" s="46">
        <f t="shared" ref="Z86:AH86" si="16">Z49-Y49</f>
        <v>3852</v>
      </c>
      <c r="AA86" s="46">
        <f t="shared" si="16"/>
        <v>1926</v>
      </c>
      <c r="AB86" s="46">
        <f t="shared" si="16"/>
        <v>1926</v>
      </c>
      <c r="AC86" s="46">
        <f t="shared" si="16"/>
        <v>1926</v>
      </c>
      <c r="AD86" s="46">
        <f t="shared" si="16"/>
        <v>1927</v>
      </c>
      <c r="AE86" s="46">
        <f t="shared" si="16"/>
        <v>1927</v>
      </c>
      <c r="AF86" s="46">
        <f t="shared" si="16"/>
        <v>1925</v>
      </c>
      <c r="AG86" s="46">
        <f t="shared" si="16"/>
        <v>1926</v>
      </c>
      <c r="AH86" s="46">
        <f t="shared" si="16"/>
        <v>1926</v>
      </c>
      <c r="AK86" s="22"/>
      <c r="AL86" s="22"/>
      <c r="AM86" s="22"/>
      <c r="AN86" s="22"/>
      <c r="AO86" s="22"/>
      <c r="AP86" s="22"/>
      <c r="AQ86" s="22"/>
      <c r="AR86" s="30" t="str">
        <f t="shared" si="1"/>
        <v>22-2</v>
      </c>
      <c r="AS86" s="30">
        <v>2</v>
      </c>
      <c r="AT86" s="30">
        <v>22</v>
      </c>
      <c r="AU86" s="42">
        <v>13</v>
      </c>
      <c r="AV86" s="43" t="s">
        <v>63</v>
      </c>
      <c r="AW86" s="30">
        <v>1</v>
      </c>
      <c r="AX86" s="30" t="s">
        <v>17</v>
      </c>
      <c r="AY86" s="44" t="s">
        <v>76</v>
      </c>
      <c r="AZ86" s="22"/>
      <c r="BA86" s="30" t="str">
        <f t="shared" si="2"/>
        <v>22-2</v>
      </c>
      <c r="BB86" s="35">
        <v>2</v>
      </c>
      <c r="BC86" s="36">
        <v>22</v>
      </c>
      <c r="BD86" s="45">
        <v>13</v>
      </c>
      <c r="BE86" s="43" t="s">
        <v>63</v>
      </c>
      <c r="BF86" s="38">
        <v>1</v>
      </c>
      <c r="BG86" s="30" t="s">
        <v>17</v>
      </c>
      <c r="BH86" s="44" t="s">
        <v>76</v>
      </c>
    </row>
    <row r="87" spans="4:60" ht="15" hidden="1" customHeight="1">
      <c r="X87" s="51">
        <v>15</v>
      </c>
      <c r="Y87" s="50"/>
      <c r="Z87" s="50">
        <f t="shared" ref="Z87:AH87" si="17">Z50-Y50</f>
        <v>3852</v>
      </c>
      <c r="AA87" s="50">
        <f t="shared" si="17"/>
        <v>1926</v>
      </c>
      <c r="AB87" s="50">
        <f t="shared" si="17"/>
        <v>3852</v>
      </c>
      <c r="AC87" s="50">
        <f t="shared" si="17"/>
        <v>1927</v>
      </c>
      <c r="AD87" s="50">
        <f t="shared" si="17"/>
        <v>1927</v>
      </c>
      <c r="AE87" s="50">
        <f t="shared" si="17"/>
        <v>1925</v>
      </c>
      <c r="AF87" s="50">
        <f t="shared" si="17"/>
        <v>1926</v>
      </c>
      <c r="AG87" s="50">
        <f t="shared" si="17"/>
        <v>1926</v>
      </c>
      <c r="AH87" s="50">
        <f t="shared" si="17"/>
        <v>1928</v>
      </c>
      <c r="AK87" s="22"/>
      <c r="AL87" s="22"/>
      <c r="AM87" s="22"/>
      <c r="AN87" s="22"/>
      <c r="AO87" s="22"/>
      <c r="AP87" s="22"/>
      <c r="AQ87" s="22"/>
      <c r="AR87" s="30" t="str">
        <f t="shared" si="1"/>
        <v>23-2</v>
      </c>
      <c r="AS87" s="30">
        <v>2</v>
      </c>
      <c r="AT87" s="30">
        <v>23</v>
      </c>
      <c r="AU87" s="42">
        <v>13</v>
      </c>
      <c r="AV87" s="43" t="s">
        <v>63</v>
      </c>
      <c r="AW87" s="30">
        <v>1</v>
      </c>
      <c r="AX87" s="30" t="s">
        <v>17</v>
      </c>
      <c r="AY87" s="44" t="s">
        <v>76</v>
      </c>
      <c r="AZ87" s="22"/>
      <c r="BA87" s="30" t="str">
        <f t="shared" si="2"/>
        <v>23-2</v>
      </c>
      <c r="BB87" s="35">
        <v>2</v>
      </c>
      <c r="BC87" s="36">
        <v>23</v>
      </c>
      <c r="BD87" s="45">
        <v>13</v>
      </c>
      <c r="BE87" s="43" t="s">
        <v>63</v>
      </c>
      <c r="BF87" s="38">
        <v>1</v>
      </c>
      <c r="BG87" s="30" t="s">
        <v>17</v>
      </c>
      <c r="BH87" s="44" t="s">
        <v>76</v>
      </c>
    </row>
    <row r="88" spans="4:60" ht="15" hidden="1" customHeight="1">
      <c r="X88" s="27">
        <v>16</v>
      </c>
      <c r="Y88" s="46"/>
      <c r="Z88" s="46">
        <f t="shared" ref="Z88:AH88" si="18">Z51-Y51</f>
        <v>3852</v>
      </c>
      <c r="AA88" s="46">
        <f t="shared" si="18"/>
        <v>1926</v>
      </c>
      <c r="AB88" s="46">
        <f t="shared" si="18"/>
        <v>3852</v>
      </c>
      <c r="AC88" s="46">
        <f t="shared" si="18"/>
        <v>3854</v>
      </c>
      <c r="AD88" s="46">
        <f t="shared" si="18"/>
        <v>1925</v>
      </c>
      <c r="AE88" s="46">
        <f t="shared" si="18"/>
        <v>1926</v>
      </c>
      <c r="AF88" s="46">
        <f t="shared" si="18"/>
        <v>1926</v>
      </c>
      <c r="AG88" s="46">
        <f t="shared" si="18"/>
        <v>1928</v>
      </c>
      <c r="AH88" s="46">
        <f t="shared" si="18"/>
        <v>1925</v>
      </c>
      <c r="AK88" s="22"/>
      <c r="AL88" s="22"/>
      <c r="AM88" s="22"/>
      <c r="AN88" s="22"/>
      <c r="AO88" s="22"/>
      <c r="AP88" s="22"/>
      <c r="AQ88" s="22"/>
      <c r="AR88" s="30" t="str">
        <f t="shared" si="1"/>
        <v>24-2</v>
      </c>
      <c r="AS88" s="30">
        <v>2</v>
      </c>
      <c r="AT88" s="30">
        <v>24</v>
      </c>
      <c r="AU88" s="42">
        <v>14</v>
      </c>
      <c r="AV88" s="43" t="s">
        <v>64</v>
      </c>
      <c r="AW88" s="30">
        <v>1</v>
      </c>
      <c r="AX88" s="30" t="s">
        <v>17</v>
      </c>
      <c r="AY88" s="44" t="s">
        <v>77</v>
      </c>
      <c r="AZ88" s="22"/>
      <c r="BA88" s="30" t="str">
        <f t="shared" si="2"/>
        <v>24-2</v>
      </c>
      <c r="BB88" s="35">
        <v>2</v>
      </c>
      <c r="BC88" s="36">
        <v>24</v>
      </c>
      <c r="BD88" s="45">
        <v>13</v>
      </c>
      <c r="BE88" s="43" t="s">
        <v>63</v>
      </c>
      <c r="BF88" s="38">
        <v>1</v>
      </c>
      <c r="BG88" s="30" t="s">
        <v>17</v>
      </c>
      <c r="BH88" s="44" t="s">
        <v>76</v>
      </c>
    </row>
    <row r="89" spans="4:60" ht="15" hidden="1" customHeight="1">
      <c r="X89" s="27">
        <v>17</v>
      </c>
      <c r="Y89" s="46"/>
      <c r="Z89" s="46">
        <f t="shared" ref="Z89:AH89" si="19">Z52-Y52</f>
        <v>3852</v>
      </c>
      <c r="AA89" s="46">
        <f t="shared" si="19"/>
        <v>1926</v>
      </c>
      <c r="AB89" s="46">
        <f t="shared" si="19"/>
        <v>3852</v>
      </c>
      <c r="AC89" s="46">
        <f t="shared" si="19"/>
        <v>3854</v>
      </c>
      <c r="AD89" s="46">
        <f t="shared" si="19"/>
        <v>3851</v>
      </c>
      <c r="AE89" s="46">
        <f t="shared" si="19"/>
        <v>1926</v>
      </c>
      <c r="AF89" s="46">
        <f t="shared" si="19"/>
        <v>1928</v>
      </c>
      <c r="AG89" s="46">
        <f t="shared" si="19"/>
        <v>1925</v>
      </c>
      <c r="AH89" s="46">
        <f t="shared" si="19"/>
        <v>1926</v>
      </c>
      <c r="AK89" s="22"/>
      <c r="AL89" s="22"/>
      <c r="AM89" s="22"/>
      <c r="AN89" s="22"/>
      <c r="AO89" s="22"/>
      <c r="AP89" s="22"/>
      <c r="AQ89" s="22"/>
      <c r="AR89" s="30" t="str">
        <f t="shared" si="1"/>
        <v>25-2</v>
      </c>
      <c r="AS89" s="30">
        <v>2</v>
      </c>
      <c r="AT89" s="30">
        <v>25</v>
      </c>
      <c r="AU89" s="42">
        <v>14</v>
      </c>
      <c r="AV89" s="43" t="s">
        <v>64</v>
      </c>
      <c r="AW89" s="30">
        <v>1</v>
      </c>
      <c r="AX89" s="30" t="s">
        <v>17</v>
      </c>
      <c r="AY89" s="44" t="s">
        <v>77</v>
      </c>
      <c r="AZ89" s="22"/>
      <c r="BA89" s="30" t="str">
        <f t="shared" si="2"/>
        <v>25-2</v>
      </c>
      <c r="BB89" s="35">
        <v>2</v>
      </c>
      <c r="BC89" s="36">
        <v>25</v>
      </c>
      <c r="BD89" s="45">
        <v>14</v>
      </c>
      <c r="BE89" s="43" t="s">
        <v>64</v>
      </c>
      <c r="BF89" s="38">
        <v>1</v>
      </c>
      <c r="BG89" s="30" t="s">
        <v>17</v>
      </c>
      <c r="BH89" s="44" t="s">
        <v>77</v>
      </c>
    </row>
    <row r="90" spans="4:60" ht="15" hidden="1" customHeight="1">
      <c r="X90" s="52">
        <v>18</v>
      </c>
      <c r="Y90" s="53"/>
      <c r="Z90" s="53">
        <f t="shared" ref="Z90:AH90" si="20">Z53-Y53</f>
        <v>3891</v>
      </c>
      <c r="AA90" s="53">
        <f t="shared" si="20"/>
        <v>1945</v>
      </c>
      <c r="AB90" s="53">
        <f t="shared" si="20"/>
        <v>3891</v>
      </c>
      <c r="AC90" s="53">
        <f t="shared" si="20"/>
        <v>3892</v>
      </c>
      <c r="AD90" s="53">
        <f t="shared" si="20"/>
        <v>3889</v>
      </c>
      <c r="AE90" s="53">
        <f t="shared" si="20"/>
        <v>1946</v>
      </c>
      <c r="AF90" s="53">
        <f t="shared" si="20"/>
        <v>1947</v>
      </c>
      <c r="AG90" s="53">
        <f t="shared" si="20"/>
        <v>1945</v>
      </c>
      <c r="AH90" s="53">
        <f t="shared" si="20"/>
        <v>1944</v>
      </c>
      <c r="AK90" s="22"/>
      <c r="AL90" s="22"/>
      <c r="AM90" s="22"/>
      <c r="AN90" s="22"/>
      <c r="AO90" s="22"/>
      <c r="AP90" s="22"/>
      <c r="AQ90" s="22"/>
      <c r="AR90" s="30" t="str">
        <f t="shared" si="1"/>
        <v>26-2</v>
      </c>
      <c r="AS90" s="30">
        <v>2</v>
      </c>
      <c r="AT90" s="30">
        <v>26</v>
      </c>
      <c r="AU90" s="42">
        <v>14</v>
      </c>
      <c r="AV90" s="43" t="s">
        <v>64</v>
      </c>
      <c r="AW90" s="30">
        <v>1</v>
      </c>
      <c r="AX90" s="30" t="s">
        <v>17</v>
      </c>
      <c r="AY90" s="44" t="s">
        <v>77</v>
      </c>
      <c r="AZ90" s="22"/>
      <c r="BA90" s="30" t="str">
        <f t="shared" si="2"/>
        <v>26-2</v>
      </c>
      <c r="BB90" s="35">
        <v>2</v>
      </c>
      <c r="BC90" s="36">
        <v>26</v>
      </c>
      <c r="BD90" s="45">
        <v>14</v>
      </c>
      <c r="BE90" s="43" t="s">
        <v>64</v>
      </c>
      <c r="BF90" s="38">
        <v>1</v>
      </c>
      <c r="BG90" s="30" t="s">
        <v>17</v>
      </c>
      <c r="BH90" s="44" t="s">
        <v>77</v>
      </c>
    </row>
    <row r="91" spans="4:60" ht="15" hidden="1" customHeight="1">
      <c r="X91" s="27">
        <v>19</v>
      </c>
      <c r="Y91" s="53"/>
      <c r="Z91" s="53">
        <f t="shared" ref="Z91:AH91" si="21">Z54-Y54</f>
        <v>3929</v>
      </c>
      <c r="AA91" s="53">
        <f t="shared" si="21"/>
        <v>1966</v>
      </c>
      <c r="AB91" s="53">
        <f t="shared" si="21"/>
        <v>3929</v>
      </c>
      <c r="AC91" s="53">
        <f t="shared" si="21"/>
        <v>3931</v>
      </c>
      <c r="AD91" s="53">
        <f t="shared" si="21"/>
        <v>3928</v>
      </c>
      <c r="AE91" s="53">
        <f t="shared" si="21"/>
        <v>1965</v>
      </c>
      <c r="AF91" s="53">
        <f t="shared" si="21"/>
        <v>1967</v>
      </c>
      <c r="AG91" s="53">
        <f t="shared" si="21"/>
        <v>1964</v>
      </c>
      <c r="AH91" s="53">
        <f t="shared" si="21"/>
        <v>1964</v>
      </c>
      <c r="AK91" s="22"/>
      <c r="AL91" s="22"/>
      <c r="AM91" s="22"/>
      <c r="AN91" s="22"/>
      <c r="AO91" s="22"/>
      <c r="AP91" s="22"/>
      <c r="AQ91" s="22"/>
      <c r="AR91" s="30" t="str">
        <f t="shared" si="1"/>
        <v>27-2</v>
      </c>
      <c r="AS91" s="30">
        <v>2</v>
      </c>
      <c r="AT91" s="30">
        <v>27</v>
      </c>
      <c r="AU91" s="42">
        <v>15</v>
      </c>
      <c r="AV91" s="43" t="s">
        <v>65</v>
      </c>
      <c r="AW91" s="30">
        <v>1</v>
      </c>
      <c r="AX91" s="30" t="s">
        <v>17</v>
      </c>
      <c r="AY91" s="44" t="s">
        <v>78</v>
      </c>
      <c r="AZ91" s="22"/>
      <c r="BA91" s="30" t="str">
        <f t="shared" si="2"/>
        <v>27-2</v>
      </c>
      <c r="BB91" s="35">
        <v>2</v>
      </c>
      <c r="BC91" s="36">
        <v>27</v>
      </c>
      <c r="BD91" s="45">
        <v>14</v>
      </c>
      <c r="BE91" s="43" t="s">
        <v>64</v>
      </c>
      <c r="BF91" s="38">
        <v>1</v>
      </c>
      <c r="BG91" s="30" t="s">
        <v>17</v>
      </c>
      <c r="BH91" s="44" t="s">
        <v>77</v>
      </c>
    </row>
    <row r="92" spans="4:60" ht="15" hidden="1" customHeight="1">
      <c r="X92" s="49">
        <v>20</v>
      </c>
      <c r="Y92" s="54"/>
      <c r="Z92" s="54">
        <f t="shared" ref="Z92:AH92" si="22">Z55-Y55</f>
        <v>3969</v>
      </c>
      <c r="AA92" s="54">
        <f t="shared" si="22"/>
        <v>1985</v>
      </c>
      <c r="AB92" s="54">
        <f t="shared" si="22"/>
        <v>3969</v>
      </c>
      <c r="AC92" s="54">
        <f t="shared" si="22"/>
        <v>3970</v>
      </c>
      <c r="AD92" s="54">
        <f t="shared" si="22"/>
        <v>3967</v>
      </c>
      <c r="AE92" s="54">
        <f t="shared" si="22"/>
        <v>1985</v>
      </c>
      <c r="AF92" s="54">
        <f t="shared" si="22"/>
        <v>1986</v>
      </c>
      <c r="AG92" s="54">
        <f t="shared" si="22"/>
        <v>1984</v>
      </c>
      <c r="AH92" s="54">
        <f t="shared" si="22"/>
        <v>1984</v>
      </c>
      <c r="AK92" s="22"/>
      <c r="AL92" s="22"/>
      <c r="AM92" s="22"/>
      <c r="AN92" s="22"/>
      <c r="AO92" s="22"/>
      <c r="AP92" s="22"/>
      <c r="AQ92" s="22"/>
      <c r="AR92" s="30" t="str">
        <f t="shared" si="1"/>
        <v>28-2</v>
      </c>
      <c r="AS92" s="30">
        <v>2</v>
      </c>
      <c r="AT92" s="30">
        <v>28</v>
      </c>
      <c r="AU92" s="42">
        <v>15</v>
      </c>
      <c r="AV92" s="43" t="s">
        <v>65</v>
      </c>
      <c r="AW92" s="30">
        <v>1</v>
      </c>
      <c r="AX92" s="30" t="s">
        <v>17</v>
      </c>
      <c r="AY92" s="44" t="s">
        <v>78</v>
      </c>
      <c r="AZ92" s="22"/>
      <c r="BA92" s="30" t="str">
        <f t="shared" si="2"/>
        <v>28-2</v>
      </c>
      <c r="BB92" s="35">
        <v>2</v>
      </c>
      <c r="BC92" s="36">
        <v>28</v>
      </c>
      <c r="BD92" s="45">
        <v>15</v>
      </c>
      <c r="BE92" s="43" t="s">
        <v>65</v>
      </c>
      <c r="BF92" s="38">
        <v>1</v>
      </c>
      <c r="BG92" s="30" t="s">
        <v>17</v>
      </c>
      <c r="BH92" s="44" t="s">
        <v>78</v>
      </c>
    </row>
    <row r="93" spans="4:60" ht="15" hidden="1" customHeight="1">
      <c r="X93" s="27">
        <v>21</v>
      </c>
      <c r="Y93" s="53"/>
      <c r="Z93" s="53">
        <f t="shared" ref="Z93:AH93" si="23">Z56-Y56</f>
        <v>4009</v>
      </c>
      <c r="AA93" s="53">
        <f t="shared" si="23"/>
        <v>2005</v>
      </c>
      <c r="AB93" s="53">
        <f t="shared" si="23"/>
        <v>4008</v>
      </c>
      <c r="AC93" s="53">
        <f t="shared" si="23"/>
        <v>4010</v>
      </c>
      <c r="AD93" s="53">
        <f t="shared" si="23"/>
        <v>4007</v>
      </c>
      <c r="AE93" s="53">
        <f t="shared" si="23"/>
        <v>2005</v>
      </c>
      <c r="AF93" s="53">
        <f t="shared" si="23"/>
        <v>2006</v>
      </c>
      <c r="AG93" s="53">
        <f t="shared" si="23"/>
        <v>2003</v>
      </c>
      <c r="AH93" s="53">
        <f t="shared" si="23"/>
        <v>2004</v>
      </c>
      <c r="AK93" s="22"/>
      <c r="AL93" s="22"/>
      <c r="AM93" s="22"/>
      <c r="AN93" s="22"/>
      <c r="AO93" s="22"/>
      <c r="AP93" s="22"/>
      <c r="AQ93" s="22"/>
      <c r="AR93" s="30" t="str">
        <f t="shared" si="1"/>
        <v>29-2</v>
      </c>
      <c r="AS93" s="30">
        <v>2</v>
      </c>
      <c r="AT93" s="30">
        <v>29</v>
      </c>
      <c r="AU93" s="42">
        <v>15</v>
      </c>
      <c r="AV93" s="43" t="s">
        <v>65</v>
      </c>
      <c r="AW93" s="30">
        <v>1</v>
      </c>
      <c r="AX93" s="30" t="s">
        <v>17</v>
      </c>
      <c r="AY93" s="44" t="s">
        <v>78</v>
      </c>
      <c r="AZ93" s="22"/>
      <c r="BA93" s="30" t="str">
        <f t="shared" si="2"/>
        <v>29-2</v>
      </c>
      <c r="BB93" s="35">
        <v>2</v>
      </c>
      <c r="BC93" s="36">
        <v>29</v>
      </c>
      <c r="BD93" s="45">
        <v>15</v>
      </c>
      <c r="BE93" s="43" t="s">
        <v>65</v>
      </c>
      <c r="BF93" s="38">
        <v>1</v>
      </c>
      <c r="BG93" s="30" t="s">
        <v>17</v>
      </c>
      <c r="BH93" s="44" t="s">
        <v>78</v>
      </c>
    </row>
    <row r="94" spans="4:60" ht="15" hidden="1" customHeight="1">
      <c r="X94" s="27">
        <v>22</v>
      </c>
      <c r="Y94" s="53"/>
      <c r="Z94" s="53">
        <f t="shared" ref="Z94:AH94" si="24">Z57-Y57</f>
        <v>4049</v>
      </c>
      <c r="AA94" s="53">
        <f t="shared" si="24"/>
        <v>2025</v>
      </c>
      <c r="AB94" s="53">
        <f t="shared" si="24"/>
        <v>4048</v>
      </c>
      <c r="AC94" s="53">
        <f t="shared" si="24"/>
        <v>4050</v>
      </c>
      <c r="AD94" s="53">
        <f t="shared" si="24"/>
        <v>4047</v>
      </c>
      <c r="AE94" s="53">
        <f t="shared" si="24"/>
        <v>2025</v>
      </c>
      <c r="AF94" s="53">
        <f t="shared" si="24"/>
        <v>2026</v>
      </c>
      <c r="AG94" s="53">
        <f t="shared" si="24"/>
        <v>2024</v>
      </c>
      <c r="AH94" s="53">
        <f t="shared" si="24"/>
        <v>2024</v>
      </c>
      <c r="AK94" s="22"/>
      <c r="AL94" s="22"/>
      <c r="AM94" s="22"/>
      <c r="AN94" s="22"/>
      <c r="AO94" s="22"/>
      <c r="AP94" s="22"/>
      <c r="AQ94" s="22"/>
      <c r="AR94" s="30" t="str">
        <f t="shared" si="1"/>
        <v>30-2</v>
      </c>
      <c r="AS94" s="30">
        <v>2</v>
      </c>
      <c r="AT94" s="30">
        <v>30</v>
      </c>
      <c r="AU94" s="42">
        <v>16</v>
      </c>
      <c r="AV94" s="43" t="s">
        <v>66</v>
      </c>
      <c r="AW94" s="30">
        <v>1</v>
      </c>
      <c r="AX94" s="30" t="s">
        <v>17</v>
      </c>
      <c r="AY94" s="44" t="s">
        <v>79</v>
      </c>
      <c r="AZ94" s="22"/>
      <c r="BA94" s="30" t="str">
        <f t="shared" si="2"/>
        <v>30-2</v>
      </c>
      <c r="BB94" s="35">
        <v>2</v>
      </c>
      <c r="BC94" s="36">
        <v>30</v>
      </c>
      <c r="BD94" s="45">
        <v>15</v>
      </c>
      <c r="BE94" s="43" t="s">
        <v>65</v>
      </c>
      <c r="BF94" s="38">
        <v>1</v>
      </c>
      <c r="BG94" s="30" t="s">
        <v>17</v>
      </c>
      <c r="BH94" s="44" t="s">
        <v>78</v>
      </c>
    </row>
    <row r="95" spans="4:60" ht="15" hidden="1" customHeight="1">
      <c r="X95" s="52">
        <v>23</v>
      </c>
      <c r="Y95" s="53"/>
      <c r="Z95" s="53">
        <f t="shared" ref="Z95:AH95" si="25">Z58-Y58</f>
        <v>4089</v>
      </c>
      <c r="AA95" s="53">
        <f t="shared" si="25"/>
        <v>2045</v>
      </c>
      <c r="AB95" s="53">
        <f t="shared" si="25"/>
        <v>4089</v>
      </c>
      <c r="AC95" s="53">
        <f t="shared" si="25"/>
        <v>4090</v>
      </c>
      <c r="AD95" s="53">
        <f t="shared" si="25"/>
        <v>4088</v>
      </c>
      <c r="AE95" s="53">
        <f t="shared" si="25"/>
        <v>2046</v>
      </c>
      <c r="AF95" s="53">
        <f t="shared" si="25"/>
        <v>2046</v>
      </c>
      <c r="AG95" s="53">
        <f t="shared" si="25"/>
        <v>2044</v>
      </c>
      <c r="AH95" s="53">
        <f t="shared" si="25"/>
        <v>2044</v>
      </c>
      <c r="AK95" s="22"/>
      <c r="AL95" s="22"/>
      <c r="AM95" s="22"/>
      <c r="AN95" s="22"/>
      <c r="AO95" s="22"/>
      <c r="AP95" s="22"/>
      <c r="AQ95" s="22"/>
      <c r="AR95" s="30" t="str">
        <f t="shared" si="1"/>
        <v>31-2</v>
      </c>
      <c r="AS95" s="30">
        <v>2</v>
      </c>
      <c r="AT95" s="30">
        <v>31</v>
      </c>
      <c r="AU95" s="42">
        <v>16</v>
      </c>
      <c r="AV95" s="43" t="s">
        <v>66</v>
      </c>
      <c r="AW95" s="30">
        <v>1</v>
      </c>
      <c r="AX95" s="30" t="s">
        <v>17</v>
      </c>
      <c r="AY95" s="44" t="s">
        <v>79</v>
      </c>
      <c r="AZ95" s="22"/>
      <c r="BA95" s="30" t="str">
        <f t="shared" si="2"/>
        <v>31-2</v>
      </c>
      <c r="BB95" s="35">
        <v>2</v>
      </c>
      <c r="BC95" s="36">
        <v>31</v>
      </c>
      <c r="BD95" s="45">
        <v>16</v>
      </c>
      <c r="BE95" s="43" t="s">
        <v>66</v>
      </c>
      <c r="BF95" s="38">
        <v>1</v>
      </c>
      <c r="BG95" s="30" t="s">
        <v>17</v>
      </c>
      <c r="BH95" s="44" t="s">
        <v>79</v>
      </c>
    </row>
    <row r="96" spans="4:60" ht="15" hidden="1" customHeight="1">
      <c r="X96" s="52">
        <v>24</v>
      </c>
      <c r="Y96" s="53"/>
      <c r="Z96" s="53">
        <f t="shared" ref="Z96:AH96" si="26">Z59-Y59</f>
        <v>4130</v>
      </c>
      <c r="AA96" s="53">
        <f t="shared" si="26"/>
        <v>2065</v>
      </c>
      <c r="AB96" s="53">
        <f t="shared" si="26"/>
        <v>4130</v>
      </c>
      <c r="AC96" s="53">
        <f t="shared" si="26"/>
        <v>4131</v>
      </c>
      <c r="AD96" s="53">
        <f t="shared" si="26"/>
        <v>4129</v>
      </c>
      <c r="AE96" s="53">
        <f t="shared" si="26"/>
        <v>2066</v>
      </c>
      <c r="AF96" s="53">
        <f t="shared" si="26"/>
        <v>2066</v>
      </c>
      <c r="AG96" s="53">
        <f t="shared" si="26"/>
        <v>2065</v>
      </c>
      <c r="AH96" s="53">
        <f t="shared" si="26"/>
        <v>2064</v>
      </c>
      <c r="AK96" s="22"/>
      <c r="AL96" s="22"/>
      <c r="AM96" s="22"/>
      <c r="AN96" s="22"/>
      <c r="AO96" s="22"/>
      <c r="AP96" s="22"/>
      <c r="AQ96" s="22"/>
      <c r="AR96" s="30" t="str">
        <f t="shared" si="1"/>
        <v>1-3</v>
      </c>
      <c r="AS96" s="30">
        <v>3</v>
      </c>
      <c r="AT96" s="30">
        <v>1</v>
      </c>
      <c r="AU96" s="42">
        <v>1</v>
      </c>
      <c r="AV96" s="43" t="s">
        <v>27</v>
      </c>
      <c r="AW96" s="30">
        <v>2</v>
      </c>
      <c r="AX96" s="30" t="s">
        <v>38</v>
      </c>
      <c r="AY96" s="44" t="s">
        <v>80</v>
      </c>
      <c r="AZ96" s="22"/>
      <c r="BA96" s="30" t="str">
        <f t="shared" si="2"/>
        <v>1-3</v>
      </c>
      <c r="BB96" s="35">
        <v>3</v>
      </c>
      <c r="BC96" s="36">
        <v>1</v>
      </c>
      <c r="BD96" s="45">
        <v>1</v>
      </c>
      <c r="BE96" s="43" t="s">
        <v>27</v>
      </c>
      <c r="BF96" s="38">
        <v>2</v>
      </c>
      <c r="BG96" s="30" t="s">
        <v>38</v>
      </c>
      <c r="BH96" s="44" t="s">
        <v>80</v>
      </c>
    </row>
    <row r="97" spans="24:60" ht="15" hidden="1" customHeight="1">
      <c r="X97" s="49">
        <v>25</v>
      </c>
      <c r="Y97" s="54"/>
      <c r="Z97" s="54">
        <f t="shared" ref="Z97:AH97" si="27">Z60-Y60</f>
        <v>4171</v>
      </c>
      <c r="AA97" s="54">
        <f t="shared" si="27"/>
        <v>2086</v>
      </c>
      <c r="AB97" s="54">
        <f t="shared" si="27"/>
        <v>4171</v>
      </c>
      <c r="AC97" s="54">
        <f t="shared" si="27"/>
        <v>4173</v>
      </c>
      <c r="AD97" s="54">
        <f t="shared" si="27"/>
        <v>4170</v>
      </c>
      <c r="AE97" s="54">
        <f t="shared" si="27"/>
        <v>2086</v>
      </c>
      <c r="AF97" s="54">
        <f t="shared" si="27"/>
        <v>2087</v>
      </c>
      <c r="AG97" s="54">
        <f t="shared" si="27"/>
        <v>2085</v>
      </c>
      <c r="AH97" s="54">
        <f t="shared" si="27"/>
        <v>2085</v>
      </c>
      <c r="AK97" s="22"/>
      <c r="AL97" s="22"/>
      <c r="AM97" s="22"/>
      <c r="AN97" s="22"/>
      <c r="AO97" s="22"/>
      <c r="AP97" s="22"/>
      <c r="AQ97" s="22"/>
      <c r="AR97" s="30" t="str">
        <f t="shared" si="1"/>
        <v>2-3</v>
      </c>
      <c r="AS97" s="30">
        <v>3</v>
      </c>
      <c r="AT97" s="30">
        <v>2</v>
      </c>
      <c r="AU97" s="42">
        <v>1</v>
      </c>
      <c r="AV97" s="43" t="s">
        <v>27</v>
      </c>
      <c r="AW97" s="30">
        <v>2</v>
      </c>
      <c r="AX97" s="30" t="s">
        <v>38</v>
      </c>
      <c r="AY97" s="44" t="s">
        <v>80</v>
      </c>
      <c r="AZ97" s="22"/>
      <c r="BA97" s="30" t="str">
        <f t="shared" si="2"/>
        <v>2-3</v>
      </c>
      <c r="BB97" s="35">
        <v>3</v>
      </c>
      <c r="BC97" s="36">
        <v>2</v>
      </c>
      <c r="BD97" s="45">
        <v>1</v>
      </c>
      <c r="BE97" s="43" t="s">
        <v>27</v>
      </c>
      <c r="BF97" s="38">
        <v>2</v>
      </c>
      <c r="BG97" s="30" t="s">
        <v>38</v>
      </c>
      <c r="BH97" s="44" t="s">
        <v>80</v>
      </c>
    </row>
    <row r="98" spans="24:60" ht="15" hidden="1" customHeight="1">
      <c r="X98" s="52">
        <v>26</v>
      </c>
      <c r="Y98" s="53"/>
      <c r="Z98" s="53">
        <f t="shared" ref="Z98:AH98" si="28">Z61-Y61</f>
        <v>4213</v>
      </c>
      <c r="AA98" s="53">
        <f t="shared" si="28"/>
        <v>2107</v>
      </c>
      <c r="AB98" s="53">
        <f t="shared" si="28"/>
        <v>4213</v>
      </c>
      <c r="AC98" s="53">
        <f t="shared" si="28"/>
        <v>4215</v>
      </c>
      <c r="AD98" s="53">
        <f t="shared" si="28"/>
        <v>4211</v>
      </c>
      <c r="AE98" s="53">
        <f t="shared" si="28"/>
        <v>2107</v>
      </c>
      <c r="AF98" s="53">
        <f t="shared" si="28"/>
        <v>2109</v>
      </c>
      <c r="AG98" s="53">
        <f t="shared" si="28"/>
        <v>2105</v>
      </c>
      <c r="AH98" s="53">
        <f t="shared" si="28"/>
        <v>2106</v>
      </c>
      <c r="AK98" s="22"/>
      <c r="AL98" s="22"/>
      <c r="AM98" s="22"/>
      <c r="AN98" s="22"/>
      <c r="AO98" s="22"/>
      <c r="AP98" s="22"/>
      <c r="AQ98" s="22"/>
      <c r="AR98" s="30" t="str">
        <f t="shared" si="1"/>
        <v>3-3</v>
      </c>
      <c r="AS98" s="30">
        <v>3</v>
      </c>
      <c r="AT98" s="30">
        <v>3</v>
      </c>
      <c r="AU98" s="42">
        <v>2</v>
      </c>
      <c r="AV98" s="43" t="s">
        <v>37</v>
      </c>
      <c r="AW98" s="30">
        <v>2</v>
      </c>
      <c r="AX98" s="30" t="s">
        <v>38</v>
      </c>
      <c r="AY98" s="44" t="s">
        <v>81</v>
      </c>
      <c r="AZ98" s="22"/>
      <c r="BA98" s="30" t="str">
        <f t="shared" si="2"/>
        <v>3-3</v>
      </c>
      <c r="BB98" s="35">
        <v>3</v>
      </c>
      <c r="BC98" s="36">
        <v>3</v>
      </c>
      <c r="BD98" s="45">
        <v>1</v>
      </c>
      <c r="BE98" s="43" t="s">
        <v>27</v>
      </c>
      <c r="BF98" s="38">
        <v>2</v>
      </c>
      <c r="BG98" s="30" t="s">
        <v>38</v>
      </c>
      <c r="BH98" s="44" t="s">
        <v>80</v>
      </c>
    </row>
    <row r="99" spans="24:60" ht="15" hidden="1" customHeight="1">
      <c r="X99" s="52">
        <v>27</v>
      </c>
      <c r="Y99" s="53"/>
      <c r="Z99" s="53">
        <f t="shared" ref="Z99:AH99" si="29">Z62-Y62</f>
        <v>4256</v>
      </c>
      <c r="AA99" s="53">
        <f t="shared" si="29"/>
        <v>2128</v>
      </c>
      <c r="AB99" s="53">
        <f t="shared" si="29"/>
        <v>4255</v>
      </c>
      <c r="AC99" s="53">
        <f t="shared" si="29"/>
        <v>4256</v>
      </c>
      <c r="AD99" s="53">
        <f t="shared" si="29"/>
        <v>4254</v>
      </c>
      <c r="AE99" s="53">
        <f t="shared" si="29"/>
        <v>2128</v>
      </c>
      <c r="AF99" s="53">
        <f t="shared" si="29"/>
        <v>2129</v>
      </c>
      <c r="AG99" s="53">
        <f t="shared" si="29"/>
        <v>2127</v>
      </c>
      <c r="AH99" s="53">
        <f t="shared" si="29"/>
        <v>2127</v>
      </c>
      <c r="AK99" s="22"/>
      <c r="AL99" s="22"/>
      <c r="AM99" s="22"/>
      <c r="AN99" s="22"/>
      <c r="AO99" s="22"/>
      <c r="AP99" s="22"/>
      <c r="AQ99" s="22"/>
      <c r="AR99" s="30" t="str">
        <f t="shared" ref="AR99:AR162" si="30">CONCATENATE(AT99,"-",AS99)</f>
        <v>4-3</v>
      </c>
      <c r="AS99" s="30">
        <v>3</v>
      </c>
      <c r="AT99" s="30">
        <v>4</v>
      </c>
      <c r="AU99" s="42">
        <v>3</v>
      </c>
      <c r="AV99" s="43" t="s">
        <v>39</v>
      </c>
      <c r="AW99" s="30">
        <v>2</v>
      </c>
      <c r="AX99" s="30" t="s">
        <v>38</v>
      </c>
      <c r="AY99" s="44" t="s">
        <v>82</v>
      </c>
      <c r="AZ99" s="22"/>
      <c r="BA99" s="30" t="str">
        <f t="shared" ref="BA99:BA162" si="31">CONCATENATE(BC99,"-",BB99)</f>
        <v>4-3</v>
      </c>
      <c r="BB99" s="35">
        <v>3</v>
      </c>
      <c r="BC99" s="36">
        <v>4</v>
      </c>
      <c r="BD99" s="45">
        <v>2</v>
      </c>
      <c r="BE99" s="43" t="s">
        <v>37</v>
      </c>
      <c r="BF99" s="38">
        <v>2</v>
      </c>
      <c r="BG99" s="30" t="s">
        <v>38</v>
      </c>
      <c r="BH99" s="44" t="s">
        <v>81</v>
      </c>
    </row>
    <row r="100" spans="24:60" ht="15" hidden="1" customHeight="1">
      <c r="X100" s="52">
        <v>28</v>
      </c>
      <c r="Y100" s="53"/>
      <c r="Z100" s="53">
        <f t="shared" ref="Z100:AH100" si="32">Z63-Y63</f>
        <v>4297</v>
      </c>
      <c r="AA100" s="53">
        <f t="shared" si="32"/>
        <v>2150</v>
      </c>
      <c r="AB100" s="53">
        <f t="shared" si="32"/>
        <v>4297</v>
      </c>
      <c r="AC100" s="53">
        <f t="shared" si="32"/>
        <v>4299</v>
      </c>
      <c r="AD100" s="53">
        <f t="shared" si="32"/>
        <v>4297</v>
      </c>
      <c r="AE100" s="53">
        <f t="shared" si="32"/>
        <v>2149</v>
      </c>
      <c r="AF100" s="53">
        <f t="shared" si="32"/>
        <v>2150</v>
      </c>
      <c r="AG100" s="53">
        <f t="shared" si="32"/>
        <v>2149</v>
      </c>
      <c r="AH100" s="53">
        <f t="shared" si="32"/>
        <v>2148</v>
      </c>
      <c r="AK100" s="22"/>
      <c r="AL100" s="22"/>
      <c r="AM100" s="22"/>
      <c r="AN100" s="22"/>
      <c r="AO100" s="22"/>
      <c r="AP100" s="22"/>
      <c r="AQ100" s="22"/>
      <c r="AR100" s="30" t="str">
        <f t="shared" si="30"/>
        <v>5-3</v>
      </c>
      <c r="AS100" s="30">
        <v>3</v>
      </c>
      <c r="AT100" s="30">
        <v>5</v>
      </c>
      <c r="AU100" s="42">
        <v>4</v>
      </c>
      <c r="AV100" s="43" t="s">
        <v>41</v>
      </c>
      <c r="AW100" s="30">
        <v>2</v>
      </c>
      <c r="AX100" s="30" t="s">
        <v>38</v>
      </c>
      <c r="AY100" s="44" t="s">
        <v>83</v>
      </c>
      <c r="AZ100" s="22"/>
      <c r="BA100" s="30" t="str">
        <f t="shared" si="31"/>
        <v>5-3</v>
      </c>
      <c r="BB100" s="35">
        <v>3</v>
      </c>
      <c r="BC100" s="36">
        <v>5</v>
      </c>
      <c r="BD100" s="45">
        <v>3</v>
      </c>
      <c r="BE100" s="43" t="s">
        <v>39</v>
      </c>
      <c r="BF100" s="38">
        <v>2</v>
      </c>
      <c r="BG100" s="30" t="s">
        <v>38</v>
      </c>
      <c r="BH100" s="44" t="s">
        <v>82</v>
      </c>
    </row>
    <row r="101" spans="24:60" ht="15" hidden="1" customHeight="1">
      <c r="X101" s="27">
        <v>29</v>
      </c>
      <c r="Y101" s="53"/>
      <c r="Z101" s="53">
        <f t="shared" ref="Z101:AH101" si="33">Z64-Y64</f>
        <v>4341</v>
      </c>
      <c r="AA101" s="53">
        <f t="shared" si="33"/>
        <v>2171</v>
      </c>
      <c r="AB101" s="53">
        <f t="shared" si="33"/>
        <v>4340</v>
      </c>
      <c r="AC101" s="53">
        <f t="shared" si="33"/>
        <v>4342</v>
      </c>
      <c r="AD101" s="53">
        <f t="shared" si="33"/>
        <v>4339</v>
      </c>
      <c r="AE101" s="53">
        <f t="shared" si="33"/>
        <v>2171</v>
      </c>
      <c r="AF101" s="53">
        <f t="shared" si="33"/>
        <v>2172</v>
      </c>
      <c r="AG101" s="53">
        <f t="shared" si="33"/>
        <v>2170</v>
      </c>
      <c r="AH101" s="53">
        <f t="shared" si="33"/>
        <v>2170</v>
      </c>
      <c r="AK101" s="22"/>
      <c r="AL101" s="22"/>
      <c r="AM101" s="22"/>
      <c r="AN101" s="22"/>
      <c r="AO101" s="22"/>
      <c r="AP101" s="22"/>
      <c r="AQ101" s="22"/>
      <c r="AR101" s="30" t="str">
        <f t="shared" si="30"/>
        <v>6-3</v>
      </c>
      <c r="AS101" s="30">
        <v>3</v>
      </c>
      <c r="AT101" s="30">
        <v>6</v>
      </c>
      <c r="AU101" s="42">
        <v>5</v>
      </c>
      <c r="AV101" s="43" t="s">
        <v>44</v>
      </c>
      <c r="AW101" s="30">
        <v>2</v>
      </c>
      <c r="AX101" s="30" t="s">
        <v>38</v>
      </c>
      <c r="AY101" s="44" t="s">
        <v>84</v>
      </c>
      <c r="AZ101" s="22"/>
      <c r="BA101" s="30" t="str">
        <f t="shared" si="31"/>
        <v>6-3</v>
      </c>
      <c r="BB101" s="35">
        <v>3</v>
      </c>
      <c r="BC101" s="36">
        <v>6</v>
      </c>
      <c r="BD101" s="45">
        <v>4</v>
      </c>
      <c r="BE101" s="43" t="s">
        <v>41</v>
      </c>
      <c r="BF101" s="38">
        <v>2</v>
      </c>
      <c r="BG101" s="30" t="s">
        <v>38</v>
      </c>
      <c r="BH101" s="44" t="s">
        <v>83</v>
      </c>
    </row>
    <row r="102" spans="24:60" ht="15" hidden="1" customHeight="1">
      <c r="X102" s="49">
        <v>30</v>
      </c>
      <c r="Y102" s="54"/>
      <c r="Z102" s="54">
        <f t="shared" ref="Z102:AH102" si="34">Z65-Y65</f>
        <v>4384</v>
      </c>
      <c r="AA102" s="54">
        <f t="shared" si="34"/>
        <v>2192</v>
      </c>
      <c r="AB102" s="54">
        <f t="shared" si="34"/>
        <v>4384</v>
      </c>
      <c r="AC102" s="54">
        <f t="shared" si="34"/>
        <v>4386</v>
      </c>
      <c r="AD102" s="54">
        <f t="shared" si="34"/>
        <v>4383</v>
      </c>
      <c r="AE102" s="54">
        <f t="shared" si="34"/>
        <v>2192</v>
      </c>
      <c r="AF102" s="54">
        <f t="shared" si="34"/>
        <v>2194</v>
      </c>
      <c r="AG102" s="54">
        <f t="shared" si="34"/>
        <v>2191</v>
      </c>
      <c r="AH102" s="54">
        <f t="shared" si="34"/>
        <v>2192</v>
      </c>
      <c r="AK102" s="22"/>
      <c r="AL102" s="22"/>
      <c r="AM102" s="22"/>
      <c r="AN102" s="22"/>
      <c r="AO102" s="22"/>
      <c r="AP102" s="22"/>
      <c r="AQ102" s="22"/>
      <c r="AR102" s="30" t="str">
        <f t="shared" si="30"/>
        <v>7-3</v>
      </c>
      <c r="AS102" s="30">
        <v>3</v>
      </c>
      <c r="AT102" s="30">
        <v>7</v>
      </c>
      <c r="AU102" s="42">
        <v>5</v>
      </c>
      <c r="AV102" s="43" t="s">
        <v>44</v>
      </c>
      <c r="AW102" s="30">
        <v>2</v>
      </c>
      <c r="AX102" s="30" t="s">
        <v>38</v>
      </c>
      <c r="AY102" s="44" t="s">
        <v>84</v>
      </c>
      <c r="AZ102" s="22"/>
      <c r="BA102" s="30" t="str">
        <f t="shared" si="31"/>
        <v>7-3</v>
      </c>
      <c r="BB102" s="35">
        <v>3</v>
      </c>
      <c r="BC102" s="36">
        <v>7</v>
      </c>
      <c r="BD102" s="45">
        <v>5</v>
      </c>
      <c r="BE102" s="43" t="s">
        <v>44</v>
      </c>
      <c r="BF102" s="38">
        <v>2</v>
      </c>
      <c r="BG102" s="30" t="s">
        <v>38</v>
      </c>
      <c r="BH102" s="44" t="s">
        <v>84</v>
      </c>
    </row>
    <row r="103" spans="24:60" ht="15" hidden="1" customHeight="1">
      <c r="X103" s="52">
        <v>31</v>
      </c>
      <c r="Y103" s="53"/>
      <c r="Z103" s="53">
        <f t="shared" ref="Z103:AH103" si="35">Z66-Y66</f>
        <v>4428</v>
      </c>
      <c r="AA103" s="53">
        <f t="shared" si="35"/>
        <v>2214</v>
      </c>
      <c r="AB103" s="53">
        <f t="shared" si="35"/>
        <v>4428</v>
      </c>
      <c r="AC103" s="53">
        <f t="shared" si="35"/>
        <v>4429</v>
      </c>
      <c r="AD103" s="53">
        <f t="shared" si="35"/>
        <v>4427</v>
      </c>
      <c r="AE103" s="53">
        <f t="shared" si="35"/>
        <v>2215</v>
      </c>
      <c r="AF103" s="53">
        <f t="shared" si="35"/>
        <v>2215</v>
      </c>
      <c r="AG103" s="53">
        <f t="shared" si="35"/>
        <v>2214</v>
      </c>
      <c r="AH103" s="53">
        <f t="shared" si="35"/>
        <v>2213</v>
      </c>
      <c r="AK103" s="22"/>
      <c r="AL103" s="22"/>
      <c r="AM103" s="22"/>
      <c r="AN103" s="22"/>
      <c r="AO103" s="22"/>
      <c r="AP103" s="22"/>
      <c r="AQ103" s="22"/>
      <c r="AR103" s="30" t="str">
        <f t="shared" si="30"/>
        <v>8-3</v>
      </c>
      <c r="AS103" s="30">
        <v>3</v>
      </c>
      <c r="AT103" s="30">
        <v>8</v>
      </c>
      <c r="AU103" s="42">
        <v>6</v>
      </c>
      <c r="AV103" s="43" t="s">
        <v>47</v>
      </c>
      <c r="AW103" s="30">
        <v>2</v>
      </c>
      <c r="AX103" s="30" t="s">
        <v>38</v>
      </c>
      <c r="AY103" s="44" t="s">
        <v>85</v>
      </c>
      <c r="AZ103" s="22"/>
      <c r="BA103" s="30" t="str">
        <f t="shared" si="31"/>
        <v>8-3</v>
      </c>
      <c r="BB103" s="35">
        <v>3</v>
      </c>
      <c r="BC103" s="36">
        <v>8</v>
      </c>
      <c r="BD103" s="45">
        <v>5</v>
      </c>
      <c r="BE103" s="43" t="s">
        <v>44</v>
      </c>
      <c r="BF103" s="38">
        <v>2</v>
      </c>
      <c r="BG103" s="30" t="s">
        <v>38</v>
      </c>
      <c r="BH103" s="44" t="s">
        <v>84</v>
      </c>
    </row>
    <row r="104" spans="24:60" ht="15" hidden="1" customHeight="1">
      <c r="AK104" s="22"/>
      <c r="AL104" s="22"/>
      <c r="AM104" s="22"/>
      <c r="AN104" s="22"/>
      <c r="AO104" s="22"/>
      <c r="AP104" s="22"/>
      <c r="AQ104" s="22"/>
      <c r="AR104" s="30" t="str">
        <f t="shared" si="30"/>
        <v>9-3</v>
      </c>
      <c r="AS104" s="30">
        <v>3</v>
      </c>
      <c r="AT104" s="30">
        <v>9</v>
      </c>
      <c r="AU104" s="42">
        <v>7</v>
      </c>
      <c r="AV104" s="43" t="s">
        <v>50</v>
      </c>
      <c r="AW104" s="30">
        <v>2</v>
      </c>
      <c r="AX104" s="30" t="s">
        <v>38</v>
      </c>
      <c r="AY104" s="44" t="s">
        <v>86</v>
      </c>
      <c r="AZ104" s="22"/>
      <c r="BA104" s="30" t="str">
        <f t="shared" si="31"/>
        <v>9-3</v>
      </c>
      <c r="BB104" s="35">
        <v>3</v>
      </c>
      <c r="BC104" s="36">
        <v>9</v>
      </c>
      <c r="BD104" s="45">
        <v>6</v>
      </c>
      <c r="BE104" s="43" t="s">
        <v>47</v>
      </c>
      <c r="BF104" s="38">
        <v>2</v>
      </c>
      <c r="BG104" s="30" t="s">
        <v>38</v>
      </c>
      <c r="BH104" s="44" t="s">
        <v>85</v>
      </c>
    </row>
    <row r="105" spans="24:60" ht="15" hidden="1" customHeight="1">
      <c r="AK105" s="22"/>
      <c r="AL105" s="22"/>
      <c r="AM105" s="22"/>
      <c r="AN105" s="22"/>
      <c r="AO105" s="22"/>
      <c r="AP105" s="22"/>
      <c r="AQ105" s="22"/>
      <c r="AR105" s="30" t="str">
        <f t="shared" si="30"/>
        <v>10-3</v>
      </c>
      <c r="AS105" s="30">
        <v>3</v>
      </c>
      <c r="AT105" s="30">
        <v>10</v>
      </c>
      <c r="AU105" s="42">
        <v>8</v>
      </c>
      <c r="AV105" s="43" t="s">
        <v>53</v>
      </c>
      <c r="AW105" s="30">
        <v>2</v>
      </c>
      <c r="AX105" s="30" t="s">
        <v>38</v>
      </c>
      <c r="AY105" s="44" t="s">
        <v>87</v>
      </c>
      <c r="AZ105" s="22"/>
      <c r="BA105" s="30" t="str">
        <f t="shared" si="31"/>
        <v>10-3</v>
      </c>
      <c r="BB105" s="35">
        <v>3</v>
      </c>
      <c r="BC105" s="36">
        <v>10</v>
      </c>
      <c r="BD105" s="45">
        <v>7</v>
      </c>
      <c r="BE105" s="43" t="s">
        <v>50</v>
      </c>
      <c r="BF105" s="38">
        <v>2</v>
      </c>
      <c r="BG105" s="30" t="s">
        <v>38</v>
      </c>
      <c r="BH105" s="44" t="s">
        <v>86</v>
      </c>
    </row>
    <row r="106" spans="24:60" ht="15" hidden="1" customHeight="1">
      <c r="AK106" s="22"/>
      <c r="AL106" s="22"/>
      <c r="AM106" s="22"/>
      <c r="AN106" s="22"/>
      <c r="AO106" s="22"/>
      <c r="AP106" s="22"/>
      <c r="AQ106" s="22"/>
      <c r="AR106" s="30" t="str">
        <f t="shared" si="30"/>
        <v>11-3</v>
      </c>
      <c r="AS106" s="30">
        <v>3</v>
      </c>
      <c r="AT106" s="30">
        <v>11</v>
      </c>
      <c r="AU106" s="42">
        <v>9</v>
      </c>
      <c r="AV106" s="43" t="s">
        <v>56</v>
      </c>
      <c r="AW106" s="30">
        <v>2</v>
      </c>
      <c r="AX106" s="30" t="s">
        <v>38</v>
      </c>
      <c r="AY106" s="44" t="s">
        <v>88</v>
      </c>
      <c r="AZ106" s="22"/>
      <c r="BA106" s="30" t="str">
        <f t="shared" si="31"/>
        <v>11-3</v>
      </c>
      <c r="BB106" s="35">
        <v>3</v>
      </c>
      <c r="BC106" s="36">
        <v>11</v>
      </c>
      <c r="BD106" s="45">
        <v>8</v>
      </c>
      <c r="BE106" s="43" t="s">
        <v>53</v>
      </c>
      <c r="BF106" s="38">
        <v>2</v>
      </c>
      <c r="BG106" s="30" t="s">
        <v>38</v>
      </c>
      <c r="BH106" s="44" t="s">
        <v>87</v>
      </c>
    </row>
    <row r="107" spans="24:60" ht="15" hidden="1" customHeight="1">
      <c r="AK107" s="22"/>
      <c r="AL107" s="22"/>
      <c r="AM107" s="22"/>
      <c r="AN107" s="22"/>
      <c r="AO107" s="22"/>
      <c r="AP107" s="22"/>
      <c r="AQ107" s="22"/>
      <c r="AR107" s="30" t="str">
        <f t="shared" si="30"/>
        <v>12-3</v>
      </c>
      <c r="AS107" s="30">
        <v>3</v>
      </c>
      <c r="AT107" s="30">
        <v>12</v>
      </c>
      <c r="AU107" s="42">
        <v>10</v>
      </c>
      <c r="AV107" s="43" t="s">
        <v>57</v>
      </c>
      <c r="AW107" s="30">
        <v>2</v>
      </c>
      <c r="AX107" s="30" t="s">
        <v>38</v>
      </c>
      <c r="AY107" s="44" t="s">
        <v>89</v>
      </c>
      <c r="AZ107" s="22"/>
      <c r="BA107" s="30" t="str">
        <f t="shared" si="31"/>
        <v>12-3</v>
      </c>
      <c r="BB107" s="35">
        <v>3</v>
      </c>
      <c r="BC107" s="36">
        <v>12</v>
      </c>
      <c r="BD107" s="45">
        <v>9</v>
      </c>
      <c r="BE107" s="43" t="s">
        <v>56</v>
      </c>
      <c r="BF107" s="38">
        <v>2</v>
      </c>
      <c r="BG107" s="30" t="s">
        <v>38</v>
      </c>
      <c r="BH107" s="44" t="s">
        <v>88</v>
      </c>
    </row>
    <row r="108" spans="24:60" ht="15" hidden="1" customHeight="1">
      <c r="AK108" s="22"/>
      <c r="AL108" s="22"/>
      <c r="AM108" s="22"/>
      <c r="AN108" s="22"/>
      <c r="AO108" s="22"/>
      <c r="AP108" s="22"/>
      <c r="AQ108" s="22"/>
      <c r="AR108" s="30" t="str">
        <f t="shared" si="30"/>
        <v>13-3</v>
      </c>
      <c r="AS108" s="30">
        <v>3</v>
      </c>
      <c r="AT108" s="30">
        <v>13</v>
      </c>
      <c r="AU108" s="42">
        <v>11</v>
      </c>
      <c r="AV108" s="43" t="s">
        <v>59</v>
      </c>
      <c r="AW108" s="30">
        <v>2</v>
      </c>
      <c r="AX108" s="30" t="s">
        <v>38</v>
      </c>
      <c r="AY108" s="44" t="s">
        <v>90</v>
      </c>
      <c r="AZ108" s="22"/>
      <c r="BA108" s="30" t="str">
        <f t="shared" si="31"/>
        <v>13-3</v>
      </c>
      <c r="BB108" s="35">
        <v>3</v>
      </c>
      <c r="BC108" s="36">
        <v>13</v>
      </c>
      <c r="BD108" s="45">
        <v>10</v>
      </c>
      <c r="BE108" s="43" t="s">
        <v>57</v>
      </c>
      <c r="BF108" s="38">
        <v>2</v>
      </c>
      <c r="BG108" s="30" t="s">
        <v>38</v>
      </c>
      <c r="BH108" s="44" t="s">
        <v>89</v>
      </c>
    </row>
    <row r="109" spans="24:60" ht="15" hidden="1" customHeight="1">
      <c r="AK109" s="22"/>
      <c r="AL109" s="22"/>
      <c r="AM109" s="22"/>
      <c r="AN109" s="22"/>
      <c r="AO109" s="22"/>
      <c r="AP109" s="22"/>
      <c r="AQ109" s="22"/>
      <c r="AR109" s="30" t="str">
        <f t="shared" si="30"/>
        <v>14-3</v>
      </c>
      <c r="AS109" s="30">
        <v>3</v>
      </c>
      <c r="AT109" s="30">
        <v>14</v>
      </c>
      <c r="AU109" s="42">
        <v>11</v>
      </c>
      <c r="AV109" s="43" t="s">
        <v>59</v>
      </c>
      <c r="AW109" s="30">
        <v>2</v>
      </c>
      <c r="AX109" s="30" t="s">
        <v>38</v>
      </c>
      <c r="AY109" s="44" t="s">
        <v>90</v>
      </c>
      <c r="AZ109" s="22"/>
      <c r="BA109" s="30" t="str">
        <f t="shared" si="31"/>
        <v>14-3</v>
      </c>
      <c r="BB109" s="35">
        <v>3</v>
      </c>
      <c r="BC109" s="36">
        <v>14</v>
      </c>
      <c r="BD109" s="45">
        <v>11</v>
      </c>
      <c r="BE109" s="43" t="s">
        <v>59</v>
      </c>
      <c r="BF109" s="38">
        <v>2</v>
      </c>
      <c r="BG109" s="30" t="s">
        <v>38</v>
      </c>
      <c r="BH109" s="44" t="s">
        <v>90</v>
      </c>
    </row>
    <row r="110" spans="24:60" ht="15" hidden="1" customHeight="1">
      <c r="AK110" s="22"/>
      <c r="AL110" s="22"/>
      <c r="AM110" s="22"/>
      <c r="AN110" s="22"/>
      <c r="AO110" s="22"/>
      <c r="AP110" s="22"/>
      <c r="AQ110" s="22"/>
      <c r="AR110" s="30" t="str">
        <f t="shared" si="30"/>
        <v>15-3</v>
      </c>
      <c r="AS110" s="30">
        <v>3</v>
      </c>
      <c r="AT110" s="30">
        <v>15</v>
      </c>
      <c r="AU110" s="42">
        <v>11</v>
      </c>
      <c r="AV110" s="43" t="s">
        <v>59</v>
      </c>
      <c r="AW110" s="30">
        <v>2</v>
      </c>
      <c r="AX110" s="30" t="s">
        <v>38</v>
      </c>
      <c r="AY110" s="44" t="s">
        <v>90</v>
      </c>
      <c r="AZ110" s="22"/>
      <c r="BA110" s="30" t="str">
        <f t="shared" si="31"/>
        <v>15-3</v>
      </c>
      <c r="BB110" s="35">
        <v>3</v>
      </c>
      <c r="BC110" s="36">
        <v>15</v>
      </c>
      <c r="BD110" s="45">
        <v>11</v>
      </c>
      <c r="BE110" s="43" t="s">
        <v>59</v>
      </c>
      <c r="BF110" s="38">
        <v>2</v>
      </c>
      <c r="BG110" s="30" t="s">
        <v>38</v>
      </c>
      <c r="BH110" s="44" t="s">
        <v>90</v>
      </c>
    </row>
    <row r="111" spans="24:60" ht="15" hidden="1" customHeight="1">
      <c r="AK111" s="22"/>
      <c r="AL111" s="22"/>
      <c r="AM111" s="22"/>
      <c r="AN111" s="22"/>
      <c r="AO111" s="22"/>
      <c r="AP111" s="22"/>
      <c r="AQ111" s="22"/>
      <c r="AR111" s="30" t="str">
        <f t="shared" si="30"/>
        <v>16-3</v>
      </c>
      <c r="AS111" s="30">
        <v>3</v>
      </c>
      <c r="AT111" s="30">
        <v>16</v>
      </c>
      <c r="AU111" s="42">
        <v>11</v>
      </c>
      <c r="AV111" s="43" t="s">
        <v>59</v>
      </c>
      <c r="AW111" s="30">
        <v>2</v>
      </c>
      <c r="AX111" s="30" t="s">
        <v>38</v>
      </c>
      <c r="AY111" s="44" t="s">
        <v>90</v>
      </c>
      <c r="AZ111" s="22"/>
      <c r="BA111" s="30" t="str">
        <f t="shared" si="31"/>
        <v>16-3</v>
      </c>
      <c r="BB111" s="35">
        <v>3</v>
      </c>
      <c r="BC111" s="36">
        <v>16</v>
      </c>
      <c r="BD111" s="45">
        <v>11</v>
      </c>
      <c r="BE111" s="43" t="s">
        <v>59</v>
      </c>
      <c r="BF111" s="38">
        <v>2</v>
      </c>
      <c r="BG111" s="30" t="s">
        <v>38</v>
      </c>
      <c r="BH111" s="44" t="s">
        <v>90</v>
      </c>
    </row>
    <row r="112" spans="24:60" ht="15" hidden="1" customHeight="1">
      <c r="AK112" s="22"/>
      <c r="AL112" s="22"/>
      <c r="AM112" s="22"/>
      <c r="AN112" s="22"/>
      <c r="AO112" s="22"/>
      <c r="AP112" s="22"/>
      <c r="AQ112" s="22"/>
      <c r="AR112" s="30" t="str">
        <f t="shared" si="30"/>
        <v>17-3</v>
      </c>
      <c r="AS112" s="30">
        <v>3</v>
      </c>
      <c r="AT112" s="30">
        <v>17</v>
      </c>
      <c r="AU112" s="42">
        <v>11</v>
      </c>
      <c r="AV112" s="43" t="s">
        <v>59</v>
      </c>
      <c r="AW112" s="30">
        <v>2</v>
      </c>
      <c r="AX112" s="30" t="s">
        <v>38</v>
      </c>
      <c r="AY112" s="44" t="s">
        <v>90</v>
      </c>
      <c r="AZ112" s="22"/>
      <c r="BA112" s="30" t="str">
        <f t="shared" si="31"/>
        <v>17-3</v>
      </c>
      <c r="BB112" s="35">
        <v>3</v>
      </c>
      <c r="BC112" s="36">
        <v>17</v>
      </c>
      <c r="BD112" s="45">
        <v>11</v>
      </c>
      <c r="BE112" s="43" t="s">
        <v>59</v>
      </c>
      <c r="BF112" s="38">
        <v>2</v>
      </c>
      <c r="BG112" s="30" t="s">
        <v>38</v>
      </c>
      <c r="BH112" s="44" t="s">
        <v>90</v>
      </c>
    </row>
    <row r="113" spans="37:60" ht="15" hidden="1" customHeight="1">
      <c r="AK113" s="22"/>
      <c r="AL113" s="22"/>
      <c r="AM113" s="22"/>
      <c r="AN113" s="22"/>
      <c r="AO113" s="22"/>
      <c r="AP113" s="22"/>
      <c r="AQ113" s="22"/>
      <c r="AR113" s="30" t="str">
        <f t="shared" si="30"/>
        <v>18-3</v>
      </c>
      <c r="AS113" s="30">
        <v>3</v>
      </c>
      <c r="AT113" s="30">
        <v>18</v>
      </c>
      <c r="AU113" s="42">
        <v>11</v>
      </c>
      <c r="AV113" s="43" t="s">
        <v>59</v>
      </c>
      <c r="AW113" s="30">
        <v>2</v>
      </c>
      <c r="AX113" s="30" t="s">
        <v>38</v>
      </c>
      <c r="AY113" s="44" t="s">
        <v>90</v>
      </c>
      <c r="AZ113" s="22"/>
      <c r="BA113" s="30" t="str">
        <f t="shared" si="31"/>
        <v>18-3</v>
      </c>
      <c r="BB113" s="35">
        <v>3</v>
      </c>
      <c r="BC113" s="36">
        <v>18</v>
      </c>
      <c r="BD113" s="45">
        <v>11</v>
      </c>
      <c r="BE113" s="43" t="s">
        <v>59</v>
      </c>
      <c r="BF113" s="38">
        <v>2</v>
      </c>
      <c r="BG113" s="30" t="s">
        <v>38</v>
      </c>
      <c r="BH113" s="44" t="s">
        <v>90</v>
      </c>
    </row>
    <row r="114" spans="37:60" ht="15" hidden="1" customHeight="1">
      <c r="AK114" s="22"/>
      <c r="AL114" s="22"/>
      <c r="AM114" s="22"/>
      <c r="AN114" s="22"/>
      <c r="AO114" s="22"/>
      <c r="AP114" s="22"/>
      <c r="AQ114" s="22"/>
      <c r="AR114" s="30" t="str">
        <f t="shared" si="30"/>
        <v>19-3</v>
      </c>
      <c r="AS114" s="30">
        <v>3</v>
      </c>
      <c r="AT114" s="30">
        <v>19</v>
      </c>
      <c r="AU114" s="42">
        <v>12</v>
      </c>
      <c r="AV114" s="43" t="s">
        <v>61</v>
      </c>
      <c r="AW114" s="30">
        <v>2</v>
      </c>
      <c r="AX114" s="30" t="s">
        <v>38</v>
      </c>
      <c r="AY114" s="44" t="s">
        <v>91</v>
      </c>
      <c r="AZ114" s="22"/>
      <c r="BA114" s="30" t="str">
        <f t="shared" si="31"/>
        <v>19-3</v>
      </c>
      <c r="BB114" s="35">
        <v>3</v>
      </c>
      <c r="BC114" s="36">
        <v>19</v>
      </c>
      <c r="BD114" s="45">
        <v>11</v>
      </c>
      <c r="BE114" s="43" t="s">
        <v>59</v>
      </c>
      <c r="BF114" s="38">
        <v>2</v>
      </c>
      <c r="BG114" s="30" t="s">
        <v>38</v>
      </c>
      <c r="BH114" s="44" t="s">
        <v>90</v>
      </c>
    </row>
    <row r="115" spans="37:60" ht="15" hidden="1" customHeight="1">
      <c r="AK115" s="22"/>
      <c r="AL115" s="22"/>
      <c r="AM115" s="22"/>
      <c r="AN115" s="22"/>
      <c r="AO115" s="22"/>
      <c r="AP115" s="22"/>
      <c r="AQ115" s="22"/>
      <c r="AR115" s="30" t="str">
        <f t="shared" si="30"/>
        <v>20-3</v>
      </c>
      <c r="AS115" s="30">
        <v>3</v>
      </c>
      <c r="AT115" s="30">
        <v>20</v>
      </c>
      <c r="AU115" s="42">
        <v>12</v>
      </c>
      <c r="AV115" s="43" t="s">
        <v>61</v>
      </c>
      <c r="AW115" s="30">
        <v>2</v>
      </c>
      <c r="AX115" s="30" t="s">
        <v>38</v>
      </c>
      <c r="AY115" s="44" t="s">
        <v>91</v>
      </c>
      <c r="AZ115" s="22"/>
      <c r="BA115" s="30" t="str">
        <f t="shared" si="31"/>
        <v>20-3</v>
      </c>
      <c r="BB115" s="35">
        <v>3</v>
      </c>
      <c r="BC115" s="36">
        <v>20</v>
      </c>
      <c r="BD115" s="45">
        <v>12</v>
      </c>
      <c r="BE115" s="43" t="s">
        <v>61</v>
      </c>
      <c r="BF115" s="38">
        <v>2</v>
      </c>
      <c r="BG115" s="30" t="s">
        <v>38</v>
      </c>
      <c r="BH115" s="44" t="s">
        <v>91</v>
      </c>
    </row>
    <row r="116" spans="37:60" ht="15" hidden="1" customHeight="1">
      <c r="AK116" s="22"/>
      <c r="AL116" s="22"/>
      <c r="AM116" s="22"/>
      <c r="AN116" s="22"/>
      <c r="AO116" s="22"/>
      <c r="AP116" s="22"/>
      <c r="AQ116" s="22"/>
      <c r="AR116" s="30" t="str">
        <f t="shared" si="30"/>
        <v>21-3</v>
      </c>
      <c r="AS116" s="30">
        <v>3</v>
      </c>
      <c r="AT116" s="30">
        <v>21</v>
      </c>
      <c r="AU116" s="42">
        <v>12</v>
      </c>
      <c r="AV116" s="43" t="s">
        <v>61</v>
      </c>
      <c r="AW116" s="30">
        <v>2</v>
      </c>
      <c r="AX116" s="30" t="s">
        <v>38</v>
      </c>
      <c r="AY116" s="44" t="s">
        <v>91</v>
      </c>
      <c r="AZ116" s="22"/>
      <c r="BA116" s="30" t="str">
        <f t="shared" si="31"/>
        <v>21-3</v>
      </c>
      <c r="BB116" s="35">
        <v>3</v>
      </c>
      <c r="BC116" s="36">
        <v>21</v>
      </c>
      <c r="BD116" s="45">
        <v>12</v>
      </c>
      <c r="BE116" s="43" t="s">
        <v>61</v>
      </c>
      <c r="BF116" s="38">
        <v>2</v>
      </c>
      <c r="BG116" s="30" t="s">
        <v>38</v>
      </c>
      <c r="BH116" s="44" t="s">
        <v>91</v>
      </c>
    </row>
    <row r="117" spans="37:60" ht="15" hidden="1" customHeight="1">
      <c r="AK117" s="22"/>
      <c r="AL117" s="22"/>
      <c r="AM117" s="22"/>
      <c r="AN117" s="22"/>
      <c r="AO117" s="22"/>
      <c r="AP117" s="22"/>
      <c r="AQ117" s="22"/>
      <c r="AR117" s="30" t="str">
        <f t="shared" si="30"/>
        <v>22-3</v>
      </c>
      <c r="AS117" s="30">
        <v>3</v>
      </c>
      <c r="AT117" s="30">
        <v>22</v>
      </c>
      <c r="AU117" s="42">
        <v>13</v>
      </c>
      <c r="AV117" s="43" t="s">
        <v>63</v>
      </c>
      <c r="AW117" s="30">
        <v>2</v>
      </c>
      <c r="AX117" s="30" t="s">
        <v>38</v>
      </c>
      <c r="AY117" s="44" t="s">
        <v>92</v>
      </c>
      <c r="AZ117" s="22"/>
      <c r="BA117" s="30" t="str">
        <f t="shared" si="31"/>
        <v>22-3</v>
      </c>
      <c r="BB117" s="35">
        <v>3</v>
      </c>
      <c r="BC117" s="36">
        <v>22</v>
      </c>
      <c r="BD117" s="45">
        <v>12</v>
      </c>
      <c r="BE117" s="43" t="s">
        <v>61</v>
      </c>
      <c r="BF117" s="38">
        <v>2</v>
      </c>
      <c r="BG117" s="30" t="s">
        <v>38</v>
      </c>
      <c r="BH117" s="44" t="s">
        <v>91</v>
      </c>
    </row>
    <row r="118" spans="37:60" ht="15" hidden="1" customHeight="1">
      <c r="AK118" s="22"/>
      <c r="AL118" s="22"/>
      <c r="AM118" s="22"/>
      <c r="AN118" s="22"/>
      <c r="AO118" s="22"/>
      <c r="AP118" s="22"/>
      <c r="AQ118" s="22"/>
      <c r="AR118" s="30" t="str">
        <f t="shared" si="30"/>
        <v>23-3</v>
      </c>
      <c r="AS118" s="30">
        <v>3</v>
      </c>
      <c r="AT118" s="30">
        <v>23</v>
      </c>
      <c r="AU118" s="42">
        <v>13</v>
      </c>
      <c r="AV118" s="43" t="s">
        <v>63</v>
      </c>
      <c r="AW118" s="30">
        <v>2</v>
      </c>
      <c r="AX118" s="30" t="s">
        <v>38</v>
      </c>
      <c r="AY118" s="44" t="s">
        <v>92</v>
      </c>
      <c r="AZ118" s="22"/>
      <c r="BA118" s="30" t="str">
        <f t="shared" si="31"/>
        <v>23-3</v>
      </c>
      <c r="BB118" s="35">
        <v>3</v>
      </c>
      <c r="BC118" s="36">
        <v>23</v>
      </c>
      <c r="BD118" s="45">
        <v>13</v>
      </c>
      <c r="BE118" s="43" t="s">
        <v>63</v>
      </c>
      <c r="BF118" s="38">
        <v>2</v>
      </c>
      <c r="BG118" s="30" t="s">
        <v>38</v>
      </c>
      <c r="BH118" s="44" t="s">
        <v>92</v>
      </c>
    </row>
    <row r="119" spans="37:60" ht="15" hidden="1" customHeight="1">
      <c r="AK119" s="22"/>
      <c r="AL119" s="22"/>
      <c r="AM119" s="22"/>
      <c r="AN119" s="22"/>
      <c r="AO119" s="22"/>
      <c r="AP119" s="22"/>
      <c r="AQ119" s="22"/>
      <c r="AR119" s="30" t="str">
        <f t="shared" si="30"/>
        <v>24-3</v>
      </c>
      <c r="AS119" s="30">
        <v>3</v>
      </c>
      <c r="AT119" s="30">
        <v>24</v>
      </c>
      <c r="AU119" s="42">
        <v>13</v>
      </c>
      <c r="AV119" s="43" t="s">
        <v>63</v>
      </c>
      <c r="AW119" s="30">
        <v>2</v>
      </c>
      <c r="AX119" s="30" t="s">
        <v>38</v>
      </c>
      <c r="AY119" s="44" t="s">
        <v>92</v>
      </c>
      <c r="AZ119" s="22"/>
      <c r="BA119" s="30" t="str">
        <f t="shared" si="31"/>
        <v>24-3</v>
      </c>
      <c r="BB119" s="35">
        <v>3</v>
      </c>
      <c r="BC119" s="36">
        <v>24</v>
      </c>
      <c r="BD119" s="45">
        <v>13</v>
      </c>
      <c r="BE119" s="43" t="s">
        <v>63</v>
      </c>
      <c r="BF119" s="38">
        <v>2</v>
      </c>
      <c r="BG119" s="30" t="s">
        <v>38</v>
      </c>
      <c r="BH119" s="44" t="s">
        <v>92</v>
      </c>
    </row>
    <row r="120" spans="37:60" ht="15" hidden="1" customHeight="1">
      <c r="AK120" s="22"/>
      <c r="AL120" s="22"/>
      <c r="AM120" s="22"/>
      <c r="AN120" s="22"/>
      <c r="AO120" s="22"/>
      <c r="AP120" s="22"/>
      <c r="AQ120" s="22"/>
      <c r="AR120" s="30" t="str">
        <f t="shared" si="30"/>
        <v>25-3</v>
      </c>
      <c r="AS120" s="30">
        <v>3</v>
      </c>
      <c r="AT120" s="30">
        <v>25</v>
      </c>
      <c r="AU120" s="42">
        <v>14</v>
      </c>
      <c r="AV120" s="43" t="s">
        <v>64</v>
      </c>
      <c r="AW120" s="30">
        <v>2</v>
      </c>
      <c r="AX120" s="30" t="s">
        <v>38</v>
      </c>
      <c r="AY120" s="44" t="s">
        <v>93</v>
      </c>
      <c r="AZ120" s="22"/>
      <c r="BA120" s="30" t="str">
        <f t="shared" si="31"/>
        <v>25-3</v>
      </c>
      <c r="BB120" s="35">
        <v>3</v>
      </c>
      <c r="BC120" s="36">
        <v>25</v>
      </c>
      <c r="BD120" s="45">
        <v>13</v>
      </c>
      <c r="BE120" s="43" t="s">
        <v>63</v>
      </c>
      <c r="BF120" s="38">
        <v>2</v>
      </c>
      <c r="BG120" s="30" t="s">
        <v>38</v>
      </c>
      <c r="BH120" s="44" t="s">
        <v>92</v>
      </c>
    </row>
    <row r="121" spans="37:60" ht="15" hidden="1" customHeight="1">
      <c r="AK121" s="22"/>
      <c r="AL121" s="22"/>
      <c r="AM121" s="22"/>
      <c r="AN121" s="22"/>
      <c r="AO121" s="22"/>
      <c r="AP121" s="22"/>
      <c r="AQ121" s="22"/>
      <c r="AR121" s="30" t="str">
        <f t="shared" si="30"/>
        <v>26-3</v>
      </c>
      <c r="AS121" s="30">
        <v>3</v>
      </c>
      <c r="AT121" s="30">
        <v>26</v>
      </c>
      <c r="AU121" s="42">
        <v>14</v>
      </c>
      <c r="AV121" s="43" t="s">
        <v>64</v>
      </c>
      <c r="AW121" s="30">
        <v>2</v>
      </c>
      <c r="AX121" s="30" t="s">
        <v>38</v>
      </c>
      <c r="AY121" s="44" t="s">
        <v>93</v>
      </c>
      <c r="AZ121" s="22"/>
      <c r="BA121" s="30" t="str">
        <f t="shared" si="31"/>
        <v>26-3</v>
      </c>
      <c r="BB121" s="35">
        <v>3</v>
      </c>
      <c r="BC121" s="36">
        <v>26</v>
      </c>
      <c r="BD121" s="45">
        <v>14</v>
      </c>
      <c r="BE121" s="43" t="s">
        <v>64</v>
      </c>
      <c r="BF121" s="38">
        <v>2</v>
      </c>
      <c r="BG121" s="30" t="s">
        <v>38</v>
      </c>
      <c r="BH121" s="44" t="s">
        <v>93</v>
      </c>
    </row>
    <row r="122" spans="37:60" ht="15" hidden="1" customHeight="1">
      <c r="AK122" s="22"/>
      <c r="AL122" s="22"/>
      <c r="AM122" s="22"/>
      <c r="AN122" s="22"/>
      <c r="AO122" s="22"/>
      <c r="AP122" s="22"/>
      <c r="AQ122" s="22"/>
      <c r="AR122" s="30" t="str">
        <f t="shared" si="30"/>
        <v>27-3</v>
      </c>
      <c r="AS122" s="30">
        <v>3</v>
      </c>
      <c r="AT122" s="30">
        <v>27</v>
      </c>
      <c r="AU122" s="42">
        <v>15</v>
      </c>
      <c r="AV122" s="43" t="s">
        <v>65</v>
      </c>
      <c r="AW122" s="30">
        <v>2</v>
      </c>
      <c r="AX122" s="30" t="s">
        <v>38</v>
      </c>
      <c r="AY122" s="44" t="s">
        <v>94</v>
      </c>
      <c r="AZ122" s="22"/>
      <c r="BA122" s="30" t="str">
        <f t="shared" si="31"/>
        <v>27-3</v>
      </c>
      <c r="BB122" s="35">
        <v>3</v>
      </c>
      <c r="BC122" s="36">
        <v>27</v>
      </c>
      <c r="BD122" s="45">
        <v>14</v>
      </c>
      <c r="BE122" s="43" t="s">
        <v>64</v>
      </c>
      <c r="BF122" s="38">
        <v>2</v>
      </c>
      <c r="BG122" s="30" t="s">
        <v>38</v>
      </c>
      <c r="BH122" s="44" t="s">
        <v>93</v>
      </c>
    </row>
    <row r="123" spans="37:60" ht="15" hidden="1" customHeight="1">
      <c r="AK123" s="22"/>
      <c r="AL123" s="22"/>
      <c r="AM123" s="22"/>
      <c r="AN123" s="22"/>
      <c r="AO123" s="22"/>
      <c r="AP123" s="22"/>
      <c r="AQ123" s="22"/>
      <c r="AR123" s="30" t="str">
        <f t="shared" si="30"/>
        <v>28-3</v>
      </c>
      <c r="AS123" s="30">
        <v>3</v>
      </c>
      <c r="AT123" s="30">
        <v>28</v>
      </c>
      <c r="AU123" s="42">
        <v>15</v>
      </c>
      <c r="AV123" s="43" t="s">
        <v>65</v>
      </c>
      <c r="AW123" s="30">
        <v>2</v>
      </c>
      <c r="AX123" s="30" t="s">
        <v>38</v>
      </c>
      <c r="AY123" s="44" t="s">
        <v>94</v>
      </c>
      <c r="AZ123" s="22"/>
      <c r="BA123" s="30" t="str">
        <f t="shared" si="31"/>
        <v>28-3</v>
      </c>
      <c r="BB123" s="35">
        <v>3</v>
      </c>
      <c r="BC123" s="36">
        <v>28</v>
      </c>
      <c r="BD123" s="45">
        <v>15</v>
      </c>
      <c r="BE123" s="43" t="s">
        <v>65</v>
      </c>
      <c r="BF123" s="38">
        <v>2</v>
      </c>
      <c r="BG123" s="30" t="s">
        <v>38</v>
      </c>
      <c r="BH123" s="44" t="s">
        <v>94</v>
      </c>
    </row>
    <row r="124" spans="37:60" ht="15" hidden="1" customHeight="1">
      <c r="AK124" s="22"/>
      <c r="AL124" s="22"/>
      <c r="AM124" s="22"/>
      <c r="AN124" s="22"/>
      <c r="AO124" s="22"/>
      <c r="AP124" s="22"/>
      <c r="AQ124" s="22"/>
      <c r="AR124" s="30" t="str">
        <f t="shared" si="30"/>
        <v>29-3</v>
      </c>
      <c r="AS124" s="30">
        <v>3</v>
      </c>
      <c r="AT124" s="30">
        <v>29</v>
      </c>
      <c r="AU124" s="42">
        <v>15</v>
      </c>
      <c r="AV124" s="43" t="s">
        <v>65</v>
      </c>
      <c r="AW124" s="30">
        <v>2</v>
      </c>
      <c r="AX124" s="30" t="s">
        <v>38</v>
      </c>
      <c r="AY124" s="44" t="s">
        <v>94</v>
      </c>
      <c r="AZ124" s="22"/>
      <c r="BA124" s="30" t="str">
        <f t="shared" si="31"/>
        <v>29-3</v>
      </c>
      <c r="BB124" s="35">
        <v>3</v>
      </c>
      <c r="BC124" s="36">
        <v>29</v>
      </c>
      <c r="BD124" s="45">
        <v>15</v>
      </c>
      <c r="BE124" s="43" t="s">
        <v>65</v>
      </c>
      <c r="BF124" s="38">
        <v>2</v>
      </c>
      <c r="BG124" s="30" t="s">
        <v>38</v>
      </c>
      <c r="BH124" s="44" t="s">
        <v>94</v>
      </c>
    </row>
    <row r="125" spans="37:60" ht="15" hidden="1" customHeight="1">
      <c r="AK125" s="22"/>
      <c r="AL125" s="22"/>
      <c r="AM125" s="22"/>
      <c r="AN125" s="22"/>
      <c r="AO125" s="22"/>
      <c r="AP125" s="22"/>
      <c r="AQ125" s="22"/>
      <c r="AR125" s="30" t="str">
        <f t="shared" si="30"/>
        <v>30-3</v>
      </c>
      <c r="AS125" s="30">
        <v>3</v>
      </c>
      <c r="AT125" s="30">
        <v>30</v>
      </c>
      <c r="AU125" s="42">
        <v>16</v>
      </c>
      <c r="AV125" s="43" t="s">
        <v>66</v>
      </c>
      <c r="AW125" s="30">
        <v>2</v>
      </c>
      <c r="AX125" s="30" t="s">
        <v>38</v>
      </c>
      <c r="AY125" s="44" t="s">
        <v>95</v>
      </c>
      <c r="AZ125" s="22"/>
      <c r="BA125" s="30" t="str">
        <f t="shared" si="31"/>
        <v>30-3</v>
      </c>
      <c r="BB125" s="35">
        <v>3</v>
      </c>
      <c r="BC125" s="36">
        <v>30</v>
      </c>
      <c r="BD125" s="45">
        <v>15</v>
      </c>
      <c r="BE125" s="43" t="s">
        <v>65</v>
      </c>
      <c r="BF125" s="38">
        <v>2</v>
      </c>
      <c r="BG125" s="30" t="s">
        <v>38</v>
      </c>
      <c r="BH125" s="44" t="s">
        <v>94</v>
      </c>
    </row>
    <row r="126" spans="37:60" ht="15" hidden="1" customHeight="1">
      <c r="AK126" s="22"/>
      <c r="AL126" s="22"/>
      <c r="AM126" s="22"/>
      <c r="AN126" s="22"/>
      <c r="AO126" s="22"/>
      <c r="AP126" s="22"/>
      <c r="AQ126" s="22"/>
      <c r="AR126" s="30" t="str">
        <f t="shared" si="30"/>
        <v>31-3</v>
      </c>
      <c r="AS126" s="30">
        <v>3</v>
      </c>
      <c r="AT126" s="30">
        <v>31</v>
      </c>
      <c r="AU126" s="42">
        <v>16</v>
      </c>
      <c r="AV126" s="43" t="s">
        <v>66</v>
      </c>
      <c r="AW126" s="30">
        <v>2</v>
      </c>
      <c r="AX126" s="30" t="s">
        <v>38</v>
      </c>
      <c r="AY126" s="44" t="s">
        <v>95</v>
      </c>
      <c r="AZ126" s="22"/>
      <c r="BA126" s="30" t="str">
        <f t="shared" si="31"/>
        <v>31-3</v>
      </c>
      <c r="BB126" s="35">
        <v>3</v>
      </c>
      <c r="BC126" s="36">
        <v>31</v>
      </c>
      <c r="BD126" s="45">
        <v>16</v>
      </c>
      <c r="BE126" s="43" t="s">
        <v>66</v>
      </c>
      <c r="BF126" s="38">
        <v>2</v>
      </c>
      <c r="BG126" s="30" t="s">
        <v>38</v>
      </c>
      <c r="BH126" s="44" t="s">
        <v>95</v>
      </c>
    </row>
    <row r="127" spans="37:60" ht="15" hidden="1" customHeight="1">
      <c r="AK127" s="22"/>
      <c r="AL127" s="22"/>
      <c r="AM127" s="22"/>
      <c r="AN127" s="22"/>
      <c r="AO127" s="22"/>
      <c r="AP127" s="22"/>
      <c r="AQ127" s="22"/>
      <c r="AR127" s="30" t="str">
        <f t="shared" si="30"/>
        <v>1-4</v>
      </c>
      <c r="AS127" s="30">
        <v>4</v>
      </c>
      <c r="AT127" s="30">
        <v>1</v>
      </c>
      <c r="AU127" s="42">
        <v>1</v>
      </c>
      <c r="AV127" s="43" t="s">
        <v>27</v>
      </c>
      <c r="AW127" s="30">
        <v>3</v>
      </c>
      <c r="AX127" s="30" t="s">
        <v>40</v>
      </c>
      <c r="AY127" s="44" t="s">
        <v>96</v>
      </c>
      <c r="AZ127" s="22"/>
      <c r="BA127" s="30" t="str">
        <f t="shared" si="31"/>
        <v>1-4</v>
      </c>
      <c r="BB127" s="35">
        <v>4</v>
      </c>
      <c r="BC127" s="36">
        <v>1</v>
      </c>
      <c r="BD127" s="45">
        <v>1</v>
      </c>
      <c r="BE127" s="43" t="s">
        <v>27</v>
      </c>
      <c r="BF127" s="38">
        <v>3</v>
      </c>
      <c r="BG127" s="30" t="s">
        <v>40</v>
      </c>
      <c r="BH127" s="44" t="s">
        <v>96</v>
      </c>
    </row>
    <row r="128" spans="37:60" ht="15" hidden="1" customHeight="1">
      <c r="AK128" s="22"/>
      <c r="AL128" s="22"/>
      <c r="AM128" s="22"/>
      <c r="AN128" s="22"/>
      <c r="AO128" s="22"/>
      <c r="AP128" s="22"/>
      <c r="AQ128" s="22"/>
      <c r="AR128" s="30" t="str">
        <f t="shared" si="30"/>
        <v>2-4</v>
      </c>
      <c r="AS128" s="30">
        <v>4</v>
      </c>
      <c r="AT128" s="30">
        <v>2</v>
      </c>
      <c r="AU128" s="42">
        <v>1</v>
      </c>
      <c r="AV128" s="43" t="s">
        <v>27</v>
      </c>
      <c r="AW128" s="30">
        <v>3</v>
      </c>
      <c r="AX128" s="30" t="s">
        <v>40</v>
      </c>
      <c r="AY128" s="44" t="s">
        <v>96</v>
      </c>
      <c r="AZ128" s="22"/>
      <c r="BA128" s="30" t="str">
        <f t="shared" si="31"/>
        <v>2-4</v>
      </c>
      <c r="BB128" s="35">
        <v>4</v>
      </c>
      <c r="BC128" s="36">
        <v>2</v>
      </c>
      <c r="BD128" s="45">
        <v>1</v>
      </c>
      <c r="BE128" s="43" t="s">
        <v>27</v>
      </c>
      <c r="BF128" s="38">
        <v>3</v>
      </c>
      <c r="BG128" s="30" t="s">
        <v>40</v>
      </c>
      <c r="BH128" s="44" t="s">
        <v>96</v>
      </c>
    </row>
    <row r="129" spans="37:60" ht="15" hidden="1" customHeight="1">
      <c r="AK129" s="22"/>
      <c r="AL129" s="22"/>
      <c r="AM129" s="22"/>
      <c r="AN129" s="22"/>
      <c r="AO129" s="22"/>
      <c r="AP129" s="22"/>
      <c r="AQ129" s="22"/>
      <c r="AR129" s="30" t="str">
        <f t="shared" si="30"/>
        <v>3-4</v>
      </c>
      <c r="AS129" s="30">
        <v>4</v>
      </c>
      <c r="AT129" s="30">
        <v>3</v>
      </c>
      <c r="AU129" s="42">
        <v>2</v>
      </c>
      <c r="AV129" s="43" t="s">
        <v>37</v>
      </c>
      <c r="AW129" s="30">
        <v>3</v>
      </c>
      <c r="AX129" s="30" t="s">
        <v>40</v>
      </c>
      <c r="AY129" s="44" t="s">
        <v>97</v>
      </c>
      <c r="AZ129" s="22"/>
      <c r="BA129" s="30" t="str">
        <f t="shared" si="31"/>
        <v>3-4</v>
      </c>
      <c r="BB129" s="35">
        <v>4</v>
      </c>
      <c r="BC129" s="36">
        <v>3</v>
      </c>
      <c r="BD129" s="45">
        <v>1</v>
      </c>
      <c r="BE129" s="43" t="s">
        <v>27</v>
      </c>
      <c r="BF129" s="38">
        <v>3</v>
      </c>
      <c r="BG129" s="30" t="s">
        <v>40</v>
      </c>
      <c r="BH129" s="44" t="s">
        <v>96</v>
      </c>
    </row>
    <row r="130" spans="37:60" ht="15" hidden="1" customHeight="1">
      <c r="AK130" s="22"/>
      <c r="AL130" s="22"/>
      <c r="AM130" s="22"/>
      <c r="AN130" s="22"/>
      <c r="AO130" s="22"/>
      <c r="AP130" s="22"/>
      <c r="AQ130" s="22"/>
      <c r="AR130" s="30" t="str">
        <f t="shared" si="30"/>
        <v>4-4</v>
      </c>
      <c r="AS130" s="30">
        <v>4</v>
      </c>
      <c r="AT130" s="30">
        <v>4</v>
      </c>
      <c r="AU130" s="42">
        <v>3</v>
      </c>
      <c r="AV130" s="43" t="s">
        <v>39</v>
      </c>
      <c r="AW130" s="30">
        <v>3</v>
      </c>
      <c r="AX130" s="30" t="s">
        <v>40</v>
      </c>
      <c r="AY130" s="44" t="s">
        <v>98</v>
      </c>
      <c r="AZ130" s="22"/>
      <c r="BA130" s="30" t="str">
        <f t="shared" si="31"/>
        <v>4-4</v>
      </c>
      <c r="BB130" s="35">
        <v>4</v>
      </c>
      <c r="BC130" s="36">
        <v>4</v>
      </c>
      <c r="BD130" s="45">
        <v>2</v>
      </c>
      <c r="BE130" s="43" t="s">
        <v>37</v>
      </c>
      <c r="BF130" s="38">
        <v>3</v>
      </c>
      <c r="BG130" s="30" t="s">
        <v>40</v>
      </c>
      <c r="BH130" s="44" t="s">
        <v>97</v>
      </c>
    </row>
    <row r="131" spans="37:60" ht="15" hidden="1" customHeight="1">
      <c r="AK131" s="22"/>
      <c r="AL131" s="22"/>
      <c r="AM131" s="22"/>
      <c r="AN131" s="22"/>
      <c r="AO131" s="22"/>
      <c r="AP131" s="22"/>
      <c r="AQ131" s="22"/>
      <c r="AR131" s="30" t="str">
        <f t="shared" si="30"/>
        <v>5-4</v>
      </c>
      <c r="AS131" s="30">
        <v>4</v>
      </c>
      <c r="AT131" s="30">
        <v>5</v>
      </c>
      <c r="AU131" s="42">
        <v>4</v>
      </c>
      <c r="AV131" s="43" t="s">
        <v>41</v>
      </c>
      <c r="AW131" s="30">
        <v>3</v>
      </c>
      <c r="AX131" s="30" t="s">
        <v>40</v>
      </c>
      <c r="AY131" s="44" t="s">
        <v>99</v>
      </c>
      <c r="AZ131" s="22"/>
      <c r="BA131" s="30" t="str">
        <f t="shared" si="31"/>
        <v>5-4</v>
      </c>
      <c r="BB131" s="35">
        <v>4</v>
      </c>
      <c r="BC131" s="36">
        <v>5</v>
      </c>
      <c r="BD131" s="45">
        <v>3</v>
      </c>
      <c r="BE131" s="43" t="s">
        <v>39</v>
      </c>
      <c r="BF131" s="38">
        <v>3</v>
      </c>
      <c r="BG131" s="30" t="s">
        <v>40</v>
      </c>
      <c r="BH131" s="44" t="s">
        <v>98</v>
      </c>
    </row>
    <row r="132" spans="37:60" ht="15" hidden="1" customHeight="1">
      <c r="AK132" s="22"/>
      <c r="AL132" s="22"/>
      <c r="AM132" s="22"/>
      <c r="AN132" s="22"/>
      <c r="AO132" s="22"/>
      <c r="AP132" s="22"/>
      <c r="AQ132" s="22"/>
      <c r="AR132" s="30" t="str">
        <f t="shared" si="30"/>
        <v>6-4</v>
      </c>
      <c r="AS132" s="30">
        <v>4</v>
      </c>
      <c r="AT132" s="30">
        <v>6</v>
      </c>
      <c r="AU132" s="42">
        <v>4</v>
      </c>
      <c r="AV132" s="43" t="s">
        <v>41</v>
      </c>
      <c r="AW132" s="30">
        <v>3</v>
      </c>
      <c r="AX132" s="30" t="s">
        <v>40</v>
      </c>
      <c r="AY132" s="44" t="s">
        <v>99</v>
      </c>
      <c r="AZ132" s="22"/>
      <c r="BA132" s="30" t="str">
        <f t="shared" si="31"/>
        <v>6-4</v>
      </c>
      <c r="BB132" s="35">
        <v>4</v>
      </c>
      <c r="BC132" s="36">
        <v>6</v>
      </c>
      <c r="BD132" s="45">
        <v>4</v>
      </c>
      <c r="BE132" s="43" t="s">
        <v>41</v>
      </c>
      <c r="BF132" s="38">
        <v>3</v>
      </c>
      <c r="BG132" s="30" t="s">
        <v>40</v>
      </c>
      <c r="BH132" s="44" t="s">
        <v>99</v>
      </c>
    </row>
    <row r="133" spans="37:60" ht="15" hidden="1" customHeight="1">
      <c r="AK133" s="22"/>
      <c r="AL133" s="22"/>
      <c r="AM133" s="22"/>
      <c r="AN133" s="22"/>
      <c r="AO133" s="22"/>
      <c r="AP133" s="22"/>
      <c r="AQ133" s="22"/>
      <c r="AR133" s="30" t="str">
        <f t="shared" si="30"/>
        <v>7-4</v>
      </c>
      <c r="AS133" s="30">
        <v>4</v>
      </c>
      <c r="AT133" s="30">
        <v>7</v>
      </c>
      <c r="AU133" s="42">
        <v>5</v>
      </c>
      <c r="AV133" s="43" t="s">
        <v>44</v>
      </c>
      <c r="AW133" s="30">
        <v>3</v>
      </c>
      <c r="AX133" s="30" t="s">
        <v>40</v>
      </c>
      <c r="AY133" s="44" t="s">
        <v>100</v>
      </c>
      <c r="AZ133" s="22"/>
      <c r="BA133" s="30" t="str">
        <f t="shared" si="31"/>
        <v>7-4</v>
      </c>
      <c r="BB133" s="35">
        <v>4</v>
      </c>
      <c r="BC133" s="36">
        <v>7</v>
      </c>
      <c r="BD133" s="45">
        <v>4</v>
      </c>
      <c r="BE133" s="43" t="s">
        <v>41</v>
      </c>
      <c r="BF133" s="38">
        <v>3</v>
      </c>
      <c r="BG133" s="30" t="s">
        <v>40</v>
      </c>
      <c r="BH133" s="44" t="s">
        <v>99</v>
      </c>
    </row>
    <row r="134" spans="37:60" ht="15" hidden="1" customHeight="1">
      <c r="AK134" s="22"/>
      <c r="AL134" s="22"/>
      <c r="AM134" s="22"/>
      <c r="AN134" s="22"/>
      <c r="AO134" s="22"/>
      <c r="AP134" s="22"/>
      <c r="AQ134" s="22"/>
      <c r="AR134" s="30" t="str">
        <f t="shared" si="30"/>
        <v>8-4</v>
      </c>
      <c r="AS134" s="30">
        <v>4</v>
      </c>
      <c r="AT134" s="30">
        <v>8</v>
      </c>
      <c r="AU134" s="42">
        <v>6</v>
      </c>
      <c r="AV134" s="43" t="s">
        <v>47</v>
      </c>
      <c r="AW134" s="30">
        <v>3</v>
      </c>
      <c r="AX134" s="30" t="s">
        <v>40</v>
      </c>
      <c r="AY134" s="44" t="s">
        <v>101</v>
      </c>
      <c r="AZ134" s="22"/>
      <c r="BA134" s="30" t="str">
        <f t="shared" si="31"/>
        <v>8-4</v>
      </c>
      <c r="BB134" s="35">
        <v>4</v>
      </c>
      <c r="BC134" s="36">
        <v>8</v>
      </c>
      <c r="BD134" s="45">
        <v>5</v>
      </c>
      <c r="BE134" s="43" t="s">
        <v>44</v>
      </c>
      <c r="BF134" s="38">
        <v>3</v>
      </c>
      <c r="BG134" s="30" t="s">
        <v>40</v>
      </c>
      <c r="BH134" s="44" t="s">
        <v>100</v>
      </c>
    </row>
    <row r="135" spans="37:60" ht="15" hidden="1" customHeight="1">
      <c r="AK135" s="22"/>
      <c r="AL135" s="22"/>
      <c r="AM135" s="22"/>
      <c r="AN135" s="22"/>
      <c r="AO135" s="22"/>
      <c r="AP135" s="22"/>
      <c r="AQ135" s="22"/>
      <c r="AR135" s="30" t="str">
        <f t="shared" si="30"/>
        <v>9-4</v>
      </c>
      <c r="AS135" s="30">
        <v>4</v>
      </c>
      <c r="AT135" s="30">
        <v>9</v>
      </c>
      <c r="AU135" s="42">
        <v>7</v>
      </c>
      <c r="AV135" s="43" t="s">
        <v>50</v>
      </c>
      <c r="AW135" s="30">
        <v>3</v>
      </c>
      <c r="AX135" s="30" t="s">
        <v>40</v>
      </c>
      <c r="AY135" s="44" t="s">
        <v>102</v>
      </c>
      <c r="AZ135" s="22"/>
      <c r="BA135" s="30" t="str">
        <f t="shared" si="31"/>
        <v>9-4</v>
      </c>
      <c r="BB135" s="35">
        <v>4</v>
      </c>
      <c r="BC135" s="36">
        <v>9</v>
      </c>
      <c r="BD135" s="45">
        <v>6</v>
      </c>
      <c r="BE135" s="43" t="s">
        <v>47</v>
      </c>
      <c r="BF135" s="38">
        <v>3</v>
      </c>
      <c r="BG135" s="30" t="s">
        <v>40</v>
      </c>
      <c r="BH135" s="44" t="s">
        <v>101</v>
      </c>
    </row>
    <row r="136" spans="37:60" ht="15" hidden="1" customHeight="1">
      <c r="AK136" s="22"/>
      <c r="AL136" s="22"/>
      <c r="AM136" s="22"/>
      <c r="AN136" s="22"/>
      <c r="AO136" s="22"/>
      <c r="AP136" s="22"/>
      <c r="AQ136" s="22"/>
      <c r="AR136" s="30" t="str">
        <f t="shared" si="30"/>
        <v>10-4</v>
      </c>
      <c r="AS136" s="30">
        <v>4</v>
      </c>
      <c r="AT136" s="30">
        <v>10</v>
      </c>
      <c r="AU136" s="42">
        <v>8</v>
      </c>
      <c r="AV136" s="43" t="s">
        <v>53</v>
      </c>
      <c r="AW136" s="30">
        <v>3</v>
      </c>
      <c r="AX136" s="30" t="s">
        <v>40</v>
      </c>
      <c r="AY136" s="44" t="s">
        <v>103</v>
      </c>
      <c r="AZ136" s="22"/>
      <c r="BA136" s="30" t="str">
        <f t="shared" si="31"/>
        <v>10-4</v>
      </c>
      <c r="BB136" s="35">
        <v>4</v>
      </c>
      <c r="BC136" s="36">
        <v>10</v>
      </c>
      <c r="BD136" s="45">
        <v>7</v>
      </c>
      <c r="BE136" s="43" t="s">
        <v>50</v>
      </c>
      <c r="BF136" s="38">
        <v>3</v>
      </c>
      <c r="BG136" s="30" t="s">
        <v>40</v>
      </c>
      <c r="BH136" s="44" t="s">
        <v>102</v>
      </c>
    </row>
    <row r="137" spans="37:60" ht="15" hidden="1" customHeight="1">
      <c r="AK137" s="22"/>
      <c r="AL137" s="22"/>
      <c r="AM137" s="22"/>
      <c r="AN137" s="22"/>
      <c r="AO137" s="22"/>
      <c r="AP137" s="22"/>
      <c r="AQ137" s="22"/>
      <c r="AR137" s="30" t="str">
        <f t="shared" si="30"/>
        <v>11-4</v>
      </c>
      <c r="AS137" s="30">
        <v>4</v>
      </c>
      <c r="AT137" s="30">
        <v>11</v>
      </c>
      <c r="AU137" s="42">
        <v>9</v>
      </c>
      <c r="AV137" s="43" t="s">
        <v>56</v>
      </c>
      <c r="AW137" s="30">
        <v>3</v>
      </c>
      <c r="AX137" s="30" t="s">
        <v>40</v>
      </c>
      <c r="AY137" s="44" t="s">
        <v>104</v>
      </c>
      <c r="AZ137" s="22"/>
      <c r="BA137" s="30" t="str">
        <f t="shared" si="31"/>
        <v>11-4</v>
      </c>
      <c r="BB137" s="35">
        <v>4</v>
      </c>
      <c r="BC137" s="36">
        <v>11</v>
      </c>
      <c r="BD137" s="45">
        <v>8</v>
      </c>
      <c r="BE137" s="43" t="s">
        <v>53</v>
      </c>
      <c r="BF137" s="38">
        <v>3</v>
      </c>
      <c r="BG137" s="30" t="s">
        <v>40</v>
      </c>
      <c r="BH137" s="44" t="s">
        <v>103</v>
      </c>
    </row>
    <row r="138" spans="37:60" ht="15" hidden="1" customHeight="1">
      <c r="AK138" s="22"/>
      <c r="AL138" s="22"/>
      <c r="AM138" s="22"/>
      <c r="AN138" s="22"/>
      <c r="AO138" s="22"/>
      <c r="AP138" s="22"/>
      <c r="AQ138" s="22"/>
      <c r="AR138" s="30" t="str">
        <f t="shared" si="30"/>
        <v>12-4</v>
      </c>
      <c r="AS138" s="30">
        <v>4</v>
      </c>
      <c r="AT138" s="30">
        <v>12</v>
      </c>
      <c r="AU138" s="42">
        <v>10</v>
      </c>
      <c r="AV138" s="43" t="s">
        <v>57</v>
      </c>
      <c r="AW138" s="30">
        <v>3</v>
      </c>
      <c r="AX138" s="30" t="s">
        <v>40</v>
      </c>
      <c r="AY138" s="44" t="s">
        <v>105</v>
      </c>
      <c r="AZ138" s="22"/>
      <c r="BA138" s="30" t="str">
        <f t="shared" si="31"/>
        <v>12-4</v>
      </c>
      <c r="BB138" s="35">
        <v>4</v>
      </c>
      <c r="BC138" s="36">
        <v>12</v>
      </c>
      <c r="BD138" s="45">
        <v>9</v>
      </c>
      <c r="BE138" s="43" t="s">
        <v>56</v>
      </c>
      <c r="BF138" s="38">
        <v>3</v>
      </c>
      <c r="BG138" s="30" t="s">
        <v>40</v>
      </c>
      <c r="BH138" s="44" t="s">
        <v>104</v>
      </c>
    </row>
    <row r="139" spans="37:60" ht="15" hidden="1" customHeight="1">
      <c r="AK139" s="22"/>
      <c r="AL139" s="22"/>
      <c r="AM139" s="22"/>
      <c r="AN139" s="22"/>
      <c r="AO139" s="22"/>
      <c r="AP139" s="22"/>
      <c r="AQ139" s="22"/>
      <c r="AR139" s="30" t="str">
        <f t="shared" si="30"/>
        <v>13-4</v>
      </c>
      <c r="AS139" s="30">
        <v>4</v>
      </c>
      <c r="AT139" s="30">
        <v>13</v>
      </c>
      <c r="AU139" s="42">
        <v>11</v>
      </c>
      <c r="AV139" s="43" t="s">
        <v>59</v>
      </c>
      <c r="AW139" s="30">
        <v>3</v>
      </c>
      <c r="AX139" s="30" t="s">
        <v>40</v>
      </c>
      <c r="AY139" s="44" t="s">
        <v>106</v>
      </c>
      <c r="AZ139" s="22"/>
      <c r="BA139" s="30" t="str">
        <f t="shared" si="31"/>
        <v>13-4</v>
      </c>
      <c r="BB139" s="35">
        <v>4</v>
      </c>
      <c r="BC139" s="36">
        <v>13</v>
      </c>
      <c r="BD139" s="45">
        <v>10</v>
      </c>
      <c r="BE139" s="43" t="s">
        <v>57</v>
      </c>
      <c r="BF139" s="38">
        <v>3</v>
      </c>
      <c r="BG139" s="30" t="s">
        <v>40</v>
      </c>
      <c r="BH139" s="44" t="s">
        <v>105</v>
      </c>
    </row>
    <row r="140" spans="37:60" ht="15" hidden="1" customHeight="1">
      <c r="AK140" s="22"/>
      <c r="AL140" s="22"/>
      <c r="AM140" s="22"/>
      <c r="AN140" s="22"/>
      <c r="AO140" s="22"/>
      <c r="AP140" s="22"/>
      <c r="AQ140" s="22"/>
      <c r="AR140" s="30" t="str">
        <f t="shared" si="30"/>
        <v>14-4</v>
      </c>
      <c r="AS140" s="30">
        <v>4</v>
      </c>
      <c r="AT140" s="30">
        <v>14</v>
      </c>
      <c r="AU140" s="42">
        <v>12</v>
      </c>
      <c r="AV140" s="43" t="s">
        <v>61</v>
      </c>
      <c r="AW140" s="30">
        <v>3</v>
      </c>
      <c r="AX140" s="30" t="s">
        <v>40</v>
      </c>
      <c r="AY140" s="44" t="s">
        <v>107</v>
      </c>
      <c r="AZ140" s="22"/>
      <c r="BA140" s="30" t="str">
        <f t="shared" si="31"/>
        <v>14-4</v>
      </c>
      <c r="BB140" s="35">
        <v>4</v>
      </c>
      <c r="BC140" s="36">
        <v>14</v>
      </c>
      <c r="BD140" s="45">
        <v>11</v>
      </c>
      <c r="BE140" s="43" t="s">
        <v>59</v>
      </c>
      <c r="BF140" s="38">
        <v>3</v>
      </c>
      <c r="BG140" s="30" t="s">
        <v>40</v>
      </c>
      <c r="BH140" s="44" t="s">
        <v>106</v>
      </c>
    </row>
    <row r="141" spans="37:60" ht="15" hidden="1" customHeight="1">
      <c r="AK141" s="22"/>
      <c r="AL141" s="22"/>
      <c r="AM141" s="22"/>
      <c r="AN141" s="22"/>
      <c r="AO141" s="22"/>
      <c r="AP141" s="22"/>
      <c r="AQ141" s="22"/>
      <c r="AR141" s="30" t="str">
        <f t="shared" si="30"/>
        <v>15-4</v>
      </c>
      <c r="AS141" s="30">
        <v>4</v>
      </c>
      <c r="AT141" s="30">
        <v>15</v>
      </c>
      <c r="AU141" s="42">
        <v>12</v>
      </c>
      <c r="AV141" s="43" t="s">
        <v>61</v>
      </c>
      <c r="AW141" s="30">
        <v>3</v>
      </c>
      <c r="AX141" s="30" t="s">
        <v>40</v>
      </c>
      <c r="AY141" s="44" t="s">
        <v>107</v>
      </c>
      <c r="AZ141" s="22"/>
      <c r="BA141" s="30" t="str">
        <f t="shared" si="31"/>
        <v>15-4</v>
      </c>
      <c r="BB141" s="35">
        <v>4</v>
      </c>
      <c r="BC141" s="36">
        <v>15</v>
      </c>
      <c r="BD141" s="45">
        <v>12</v>
      </c>
      <c r="BE141" s="43" t="s">
        <v>61</v>
      </c>
      <c r="BF141" s="38">
        <v>3</v>
      </c>
      <c r="BG141" s="30" t="s">
        <v>40</v>
      </c>
      <c r="BH141" s="44" t="s">
        <v>107</v>
      </c>
    </row>
    <row r="142" spans="37:60" ht="15" hidden="1" customHeight="1">
      <c r="AK142" s="22"/>
      <c r="AL142" s="22"/>
      <c r="AM142" s="22"/>
      <c r="AN142" s="22"/>
      <c r="AO142" s="22"/>
      <c r="AP142" s="22"/>
      <c r="AQ142" s="22"/>
      <c r="AR142" s="30" t="str">
        <f t="shared" si="30"/>
        <v>16-4</v>
      </c>
      <c r="AS142" s="30">
        <v>4</v>
      </c>
      <c r="AT142" s="30">
        <v>16</v>
      </c>
      <c r="AU142" s="42">
        <v>12</v>
      </c>
      <c r="AV142" s="43" t="s">
        <v>61</v>
      </c>
      <c r="AW142" s="30">
        <v>3</v>
      </c>
      <c r="AX142" s="30" t="s">
        <v>40</v>
      </c>
      <c r="AY142" s="44" t="s">
        <v>107</v>
      </c>
      <c r="AZ142" s="22"/>
      <c r="BA142" s="30" t="str">
        <f t="shared" si="31"/>
        <v>16-4</v>
      </c>
      <c r="BB142" s="35">
        <v>4</v>
      </c>
      <c r="BC142" s="36">
        <v>16</v>
      </c>
      <c r="BD142" s="45">
        <v>12</v>
      </c>
      <c r="BE142" s="43" t="s">
        <v>61</v>
      </c>
      <c r="BF142" s="38">
        <v>3</v>
      </c>
      <c r="BG142" s="30" t="s">
        <v>40</v>
      </c>
      <c r="BH142" s="44" t="s">
        <v>107</v>
      </c>
    </row>
    <row r="143" spans="37:60" ht="15" hidden="1" customHeight="1">
      <c r="AK143" s="22"/>
      <c r="AL143" s="22"/>
      <c r="AM143" s="22"/>
      <c r="AN143" s="22"/>
      <c r="AO143" s="22"/>
      <c r="AP143" s="22"/>
      <c r="AQ143" s="22"/>
      <c r="AR143" s="30" t="str">
        <f t="shared" si="30"/>
        <v>17-4</v>
      </c>
      <c r="AS143" s="30">
        <v>4</v>
      </c>
      <c r="AT143" s="30">
        <v>17</v>
      </c>
      <c r="AU143" s="42">
        <v>12</v>
      </c>
      <c r="AV143" s="43" t="s">
        <v>61</v>
      </c>
      <c r="AW143" s="30">
        <v>3</v>
      </c>
      <c r="AX143" s="30" t="s">
        <v>40</v>
      </c>
      <c r="AY143" s="44" t="s">
        <v>107</v>
      </c>
      <c r="AZ143" s="22"/>
      <c r="BA143" s="30" t="str">
        <f t="shared" si="31"/>
        <v>17-4</v>
      </c>
      <c r="BB143" s="35">
        <v>4</v>
      </c>
      <c r="BC143" s="36">
        <v>17</v>
      </c>
      <c r="BD143" s="45">
        <v>12</v>
      </c>
      <c r="BE143" s="43" t="s">
        <v>61</v>
      </c>
      <c r="BF143" s="38">
        <v>3</v>
      </c>
      <c r="BG143" s="30" t="s">
        <v>40</v>
      </c>
      <c r="BH143" s="44" t="s">
        <v>107</v>
      </c>
    </row>
    <row r="144" spans="37:60" ht="15" hidden="1" customHeight="1">
      <c r="AK144" s="22"/>
      <c r="AL144" s="22"/>
      <c r="AM144" s="22"/>
      <c r="AN144" s="22"/>
      <c r="AO144" s="22"/>
      <c r="AP144" s="22"/>
      <c r="AQ144" s="22"/>
      <c r="AR144" s="30" t="str">
        <f t="shared" si="30"/>
        <v>18-4</v>
      </c>
      <c r="AS144" s="30">
        <v>4</v>
      </c>
      <c r="AT144" s="30">
        <v>18</v>
      </c>
      <c r="AU144" s="42">
        <v>12</v>
      </c>
      <c r="AV144" s="43" t="s">
        <v>61</v>
      </c>
      <c r="AW144" s="30">
        <v>3</v>
      </c>
      <c r="AX144" s="30" t="s">
        <v>40</v>
      </c>
      <c r="AY144" s="44" t="s">
        <v>107</v>
      </c>
      <c r="AZ144" s="22"/>
      <c r="BA144" s="30" t="str">
        <f t="shared" si="31"/>
        <v>18-4</v>
      </c>
      <c r="BB144" s="35">
        <v>4</v>
      </c>
      <c r="BC144" s="36">
        <v>18</v>
      </c>
      <c r="BD144" s="45">
        <v>12</v>
      </c>
      <c r="BE144" s="43" t="s">
        <v>61</v>
      </c>
      <c r="BF144" s="38">
        <v>3</v>
      </c>
      <c r="BG144" s="30" t="s">
        <v>40</v>
      </c>
      <c r="BH144" s="44" t="s">
        <v>107</v>
      </c>
    </row>
    <row r="145" spans="37:60" ht="15" hidden="1" customHeight="1">
      <c r="AK145" s="22"/>
      <c r="AL145" s="22"/>
      <c r="AM145" s="22"/>
      <c r="AN145" s="22"/>
      <c r="AO145" s="22"/>
      <c r="AP145" s="22"/>
      <c r="AQ145" s="22"/>
      <c r="AR145" s="30" t="str">
        <f t="shared" si="30"/>
        <v>19-4</v>
      </c>
      <c r="AS145" s="30">
        <v>4</v>
      </c>
      <c r="AT145" s="30">
        <v>19</v>
      </c>
      <c r="AU145" s="42">
        <v>13</v>
      </c>
      <c r="AV145" s="43" t="s">
        <v>63</v>
      </c>
      <c r="AW145" s="30">
        <v>3</v>
      </c>
      <c r="AX145" s="30" t="s">
        <v>40</v>
      </c>
      <c r="AY145" s="44" t="s">
        <v>108</v>
      </c>
      <c r="AZ145" s="22"/>
      <c r="BA145" s="30" t="str">
        <f t="shared" si="31"/>
        <v>19-4</v>
      </c>
      <c r="BB145" s="35">
        <v>4</v>
      </c>
      <c r="BC145" s="36">
        <v>19</v>
      </c>
      <c r="BD145" s="45">
        <v>12</v>
      </c>
      <c r="BE145" s="43" t="s">
        <v>61</v>
      </c>
      <c r="BF145" s="38">
        <v>3</v>
      </c>
      <c r="BG145" s="30" t="s">
        <v>40</v>
      </c>
      <c r="BH145" s="44" t="s">
        <v>107</v>
      </c>
    </row>
    <row r="146" spans="37:60" ht="15" hidden="1" customHeight="1">
      <c r="AK146" s="22"/>
      <c r="AL146" s="22"/>
      <c r="AM146" s="22"/>
      <c r="AN146" s="22"/>
      <c r="AO146" s="22"/>
      <c r="AP146" s="22"/>
      <c r="AQ146" s="22"/>
      <c r="AR146" s="30" t="str">
        <f t="shared" si="30"/>
        <v>20-4</v>
      </c>
      <c r="AS146" s="30">
        <v>4</v>
      </c>
      <c r="AT146" s="30">
        <v>20</v>
      </c>
      <c r="AU146" s="42">
        <v>13</v>
      </c>
      <c r="AV146" s="43" t="s">
        <v>63</v>
      </c>
      <c r="AW146" s="30">
        <v>3</v>
      </c>
      <c r="AX146" s="30" t="s">
        <v>40</v>
      </c>
      <c r="AY146" s="44" t="s">
        <v>108</v>
      </c>
      <c r="AZ146" s="22"/>
      <c r="BA146" s="30" t="str">
        <f t="shared" si="31"/>
        <v>20-4</v>
      </c>
      <c r="BB146" s="35">
        <v>4</v>
      </c>
      <c r="BC146" s="36">
        <v>20</v>
      </c>
      <c r="BD146" s="45">
        <v>13</v>
      </c>
      <c r="BE146" s="43" t="s">
        <v>63</v>
      </c>
      <c r="BF146" s="38">
        <v>3</v>
      </c>
      <c r="BG146" s="30" t="s">
        <v>40</v>
      </c>
      <c r="BH146" s="44" t="s">
        <v>108</v>
      </c>
    </row>
    <row r="147" spans="37:60" ht="15" hidden="1" customHeight="1">
      <c r="AK147" s="22"/>
      <c r="AL147" s="22"/>
      <c r="AM147" s="22"/>
      <c r="AN147" s="22"/>
      <c r="AO147" s="22"/>
      <c r="AP147" s="22"/>
      <c r="AQ147" s="22"/>
      <c r="AR147" s="30" t="str">
        <f t="shared" si="30"/>
        <v>21-4</v>
      </c>
      <c r="AS147" s="30">
        <v>4</v>
      </c>
      <c r="AT147" s="30">
        <v>21</v>
      </c>
      <c r="AU147" s="42">
        <v>13</v>
      </c>
      <c r="AV147" s="43" t="s">
        <v>63</v>
      </c>
      <c r="AW147" s="30">
        <v>3</v>
      </c>
      <c r="AX147" s="30" t="s">
        <v>40</v>
      </c>
      <c r="AY147" s="44" t="s">
        <v>108</v>
      </c>
      <c r="AZ147" s="22"/>
      <c r="BA147" s="30" t="str">
        <f t="shared" si="31"/>
        <v>21-4</v>
      </c>
      <c r="BB147" s="35">
        <v>4</v>
      </c>
      <c r="BC147" s="36">
        <v>21</v>
      </c>
      <c r="BD147" s="45">
        <v>13</v>
      </c>
      <c r="BE147" s="43" t="s">
        <v>63</v>
      </c>
      <c r="BF147" s="38">
        <v>3</v>
      </c>
      <c r="BG147" s="30" t="s">
        <v>40</v>
      </c>
      <c r="BH147" s="44" t="s">
        <v>108</v>
      </c>
    </row>
    <row r="148" spans="37:60" ht="15" hidden="1" customHeight="1">
      <c r="AK148" s="22"/>
      <c r="AL148" s="22"/>
      <c r="AM148" s="22"/>
      <c r="AN148" s="22"/>
      <c r="AO148" s="22"/>
      <c r="AP148" s="22"/>
      <c r="AQ148" s="22"/>
      <c r="AR148" s="30" t="str">
        <f t="shared" si="30"/>
        <v>22-4</v>
      </c>
      <c r="AS148" s="30">
        <v>4</v>
      </c>
      <c r="AT148" s="30">
        <v>22</v>
      </c>
      <c r="AU148" s="42">
        <v>14</v>
      </c>
      <c r="AV148" s="43" t="s">
        <v>64</v>
      </c>
      <c r="AW148" s="30">
        <v>3</v>
      </c>
      <c r="AX148" s="30" t="s">
        <v>40</v>
      </c>
      <c r="AY148" s="44" t="s">
        <v>109</v>
      </c>
      <c r="AZ148" s="22"/>
      <c r="BA148" s="30" t="str">
        <f t="shared" si="31"/>
        <v>22-4</v>
      </c>
      <c r="BB148" s="35">
        <v>4</v>
      </c>
      <c r="BC148" s="36">
        <v>22</v>
      </c>
      <c r="BD148" s="45">
        <v>13</v>
      </c>
      <c r="BE148" s="43" t="s">
        <v>63</v>
      </c>
      <c r="BF148" s="38">
        <v>3</v>
      </c>
      <c r="BG148" s="30" t="s">
        <v>40</v>
      </c>
      <c r="BH148" s="44" t="s">
        <v>108</v>
      </c>
    </row>
    <row r="149" spans="37:60" ht="15" hidden="1" customHeight="1">
      <c r="AK149" s="22"/>
      <c r="AL149" s="22"/>
      <c r="AM149" s="22"/>
      <c r="AN149" s="22"/>
      <c r="AO149" s="22"/>
      <c r="AP149" s="22"/>
      <c r="AQ149" s="22"/>
      <c r="AR149" s="30" t="str">
        <f t="shared" si="30"/>
        <v>23-4</v>
      </c>
      <c r="AS149" s="30">
        <v>4</v>
      </c>
      <c r="AT149" s="30">
        <v>23</v>
      </c>
      <c r="AU149" s="42">
        <v>14</v>
      </c>
      <c r="AV149" s="43" t="s">
        <v>64</v>
      </c>
      <c r="AW149" s="30">
        <v>3</v>
      </c>
      <c r="AX149" s="30" t="s">
        <v>40</v>
      </c>
      <c r="AY149" s="44" t="s">
        <v>109</v>
      </c>
      <c r="AZ149" s="22"/>
      <c r="BA149" s="30" t="str">
        <f t="shared" si="31"/>
        <v>23-4</v>
      </c>
      <c r="BB149" s="35">
        <v>4</v>
      </c>
      <c r="BC149" s="36">
        <v>23</v>
      </c>
      <c r="BD149" s="45">
        <v>14</v>
      </c>
      <c r="BE149" s="43" t="s">
        <v>64</v>
      </c>
      <c r="BF149" s="38">
        <v>3</v>
      </c>
      <c r="BG149" s="30" t="s">
        <v>40</v>
      </c>
      <c r="BH149" s="44" t="s">
        <v>109</v>
      </c>
    </row>
    <row r="150" spans="37:60" ht="15" hidden="1" customHeight="1">
      <c r="AK150" s="22"/>
      <c r="AL150" s="22"/>
      <c r="AM150" s="22"/>
      <c r="AN150" s="22"/>
      <c r="AO150" s="22"/>
      <c r="AP150" s="22"/>
      <c r="AQ150" s="22"/>
      <c r="AR150" s="30" t="str">
        <f t="shared" si="30"/>
        <v>24-4</v>
      </c>
      <c r="AS150" s="30">
        <v>4</v>
      </c>
      <c r="AT150" s="30">
        <v>24</v>
      </c>
      <c r="AU150" s="42">
        <v>14</v>
      </c>
      <c r="AV150" s="43" t="s">
        <v>64</v>
      </c>
      <c r="AW150" s="30">
        <v>3</v>
      </c>
      <c r="AX150" s="30" t="s">
        <v>40</v>
      </c>
      <c r="AY150" s="44" t="s">
        <v>109</v>
      </c>
      <c r="AZ150" s="22"/>
      <c r="BA150" s="30" t="str">
        <f t="shared" si="31"/>
        <v>24-4</v>
      </c>
      <c r="BB150" s="35">
        <v>4</v>
      </c>
      <c r="BC150" s="36">
        <v>24</v>
      </c>
      <c r="BD150" s="45">
        <v>14</v>
      </c>
      <c r="BE150" s="43" t="s">
        <v>64</v>
      </c>
      <c r="BF150" s="38">
        <v>3</v>
      </c>
      <c r="BG150" s="30" t="s">
        <v>40</v>
      </c>
      <c r="BH150" s="44" t="s">
        <v>109</v>
      </c>
    </row>
    <row r="151" spans="37:60" ht="15" hidden="1" customHeight="1">
      <c r="AK151" s="22"/>
      <c r="AL151" s="22"/>
      <c r="AM151" s="22"/>
      <c r="AN151" s="22"/>
      <c r="AO151" s="22"/>
      <c r="AP151" s="22"/>
      <c r="AQ151" s="22"/>
      <c r="AR151" s="30" t="str">
        <f t="shared" si="30"/>
        <v>25-4</v>
      </c>
      <c r="AS151" s="30">
        <v>4</v>
      </c>
      <c r="AT151" s="30">
        <v>25</v>
      </c>
      <c r="AU151" s="42">
        <v>15</v>
      </c>
      <c r="AV151" s="43" t="s">
        <v>65</v>
      </c>
      <c r="AW151" s="30">
        <v>3</v>
      </c>
      <c r="AX151" s="30" t="s">
        <v>40</v>
      </c>
      <c r="AY151" s="44" t="s">
        <v>110</v>
      </c>
      <c r="AZ151" s="22"/>
      <c r="BA151" s="30" t="str">
        <f t="shared" si="31"/>
        <v>25-4</v>
      </c>
      <c r="BB151" s="35">
        <v>4</v>
      </c>
      <c r="BC151" s="36">
        <v>25</v>
      </c>
      <c r="BD151" s="45">
        <v>14</v>
      </c>
      <c r="BE151" s="43" t="s">
        <v>64</v>
      </c>
      <c r="BF151" s="38">
        <v>3</v>
      </c>
      <c r="BG151" s="30" t="s">
        <v>40</v>
      </c>
      <c r="BH151" s="44" t="s">
        <v>109</v>
      </c>
    </row>
    <row r="152" spans="37:60" ht="15" hidden="1" customHeight="1">
      <c r="AK152" s="22"/>
      <c r="AL152" s="22"/>
      <c r="AM152" s="22"/>
      <c r="AN152" s="22"/>
      <c r="AO152" s="22"/>
      <c r="AP152" s="22"/>
      <c r="AQ152" s="22"/>
      <c r="AR152" s="30" t="str">
        <f t="shared" si="30"/>
        <v>26-4</v>
      </c>
      <c r="AS152" s="30">
        <v>4</v>
      </c>
      <c r="AT152" s="30">
        <v>26</v>
      </c>
      <c r="AU152" s="42">
        <v>15</v>
      </c>
      <c r="AV152" s="43" t="s">
        <v>65</v>
      </c>
      <c r="AW152" s="30">
        <v>3</v>
      </c>
      <c r="AX152" s="30" t="s">
        <v>40</v>
      </c>
      <c r="AY152" s="44" t="s">
        <v>110</v>
      </c>
      <c r="AZ152" s="22"/>
      <c r="BA152" s="30" t="str">
        <f t="shared" si="31"/>
        <v>26-4</v>
      </c>
      <c r="BB152" s="35">
        <v>4</v>
      </c>
      <c r="BC152" s="36">
        <v>26</v>
      </c>
      <c r="BD152" s="45">
        <v>15</v>
      </c>
      <c r="BE152" s="43" t="s">
        <v>65</v>
      </c>
      <c r="BF152" s="38">
        <v>3</v>
      </c>
      <c r="BG152" s="30" t="s">
        <v>40</v>
      </c>
      <c r="BH152" s="44" t="s">
        <v>110</v>
      </c>
    </row>
    <row r="153" spans="37:60" ht="15" hidden="1" customHeight="1">
      <c r="AK153" s="22"/>
      <c r="AL153" s="22"/>
      <c r="AM153" s="22"/>
      <c r="AN153" s="22"/>
      <c r="AO153" s="22"/>
      <c r="AP153" s="22"/>
      <c r="AQ153" s="22"/>
      <c r="AR153" s="30" t="str">
        <f t="shared" si="30"/>
        <v>27-4</v>
      </c>
      <c r="AS153" s="30">
        <v>4</v>
      </c>
      <c r="AT153" s="30">
        <v>27</v>
      </c>
      <c r="AU153" s="42">
        <v>16</v>
      </c>
      <c r="AV153" s="43" t="s">
        <v>66</v>
      </c>
      <c r="AW153" s="30">
        <v>3</v>
      </c>
      <c r="AX153" s="30" t="s">
        <v>40</v>
      </c>
      <c r="AY153" s="44" t="s">
        <v>111</v>
      </c>
      <c r="AZ153" s="22"/>
      <c r="BA153" s="30" t="str">
        <f t="shared" si="31"/>
        <v>27-4</v>
      </c>
      <c r="BB153" s="35">
        <v>4</v>
      </c>
      <c r="BC153" s="36">
        <v>27</v>
      </c>
      <c r="BD153" s="45">
        <v>15</v>
      </c>
      <c r="BE153" s="43" t="s">
        <v>65</v>
      </c>
      <c r="BF153" s="38">
        <v>3</v>
      </c>
      <c r="BG153" s="30" t="s">
        <v>40</v>
      </c>
      <c r="BH153" s="44" t="s">
        <v>110</v>
      </c>
    </row>
    <row r="154" spans="37:60" ht="15" hidden="1" customHeight="1">
      <c r="AK154" s="22"/>
      <c r="AL154" s="22"/>
      <c r="AM154" s="22"/>
      <c r="AN154" s="22"/>
      <c r="AO154" s="22"/>
      <c r="AP154" s="22"/>
      <c r="AQ154" s="22"/>
      <c r="AR154" s="30" t="str">
        <f t="shared" si="30"/>
        <v>28-4</v>
      </c>
      <c r="AS154" s="30">
        <v>4</v>
      </c>
      <c r="AT154" s="30">
        <v>28</v>
      </c>
      <c r="AU154" s="42">
        <v>16</v>
      </c>
      <c r="AV154" s="43" t="s">
        <v>66</v>
      </c>
      <c r="AW154" s="30">
        <v>3</v>
      </c>
      <c r="AX154" s="30" t="s">
        <v>40</v>
      </c>
      <c r="AY154" s="44" t="s">
        <v>111</v>
      </c>
      <c r="AZ154" s="22"/>
      <c r="BA154" s="30" t="str">
        <f t="shared" si="31"/>
        <v>28-4</v>
      </c>
      <c r="BB154" s="35">
        <v>4</v>
      </c>
      <c r="BC154" s="36">
        <v>28</v>
      </c>
      <c r="BD154" s="45">
        <v>16</v>
      </c>
      <c r="BE154" s="43" t="s">
        <v>66</v>
      </c>
      <c r="BF154" s="38">
        <v>3</v>
      </c>
      <c r="BG154" s="30" t="s">
        <v>40</v>
      </c>
      <c r="BH154" s="44" t="s">
        <v>111</v>
      </c>
    </row>
    <row r="155" spans="37:60" ht="15" hidden="1" customHeight="1">
      <c r="AK155" s="22"/>
      <c r="AL155" s="22"/>
      <c r="AM155" s="22"/>
      <c r="AN155" s="22"/>
      <c r="AO155" s="22"/>
      <c r="AP155" s="22"/>
      <c r="AQ155" s="22"/>
      <c r="AR155" s="30" t="str">
        <f t="shared" si="30"/>
        <v>29-4</v>
      </c>
      <c r="AS155" s="30">
        <v>4</v>
      </c>
      <c r="AT155" s="30">
        <v>29</v>
      </c>
      <c r="AU155" s="42">
        <v>16</v>
      </c>
      <c r="AV155" s="43" t="s">
        <v>66</v>
      </c>
      <c r="AW155" s="30">
        <v>3</v>
      </c>
      <c r="AX155" s="30" t="s">
        <v>40</v>
      </c>
      <c r="AY155" s="44" t="s">
        <v>111</v>
      </c>
      <c r="AZ155" s="22"/>
      <c r="BA155" s="30" t="str">
        <f t="shared" si="31"/>
        <v>29-4</v>
      </c>
      <c r="BB155" s="35">
        <v>4</v>
      </c>
      <c r="BC155" s="36">
        <v>29</v>
      </c>
      <c r="BD155" s="45">
        <v>16</v>
      </c>
      <c r="BE155" s="43" t="s">
        <v>66</v>
      </c>
      <c r="BF155" s="38">
        <v>3</v>
      </c>
      <c r="BG155" s="30" t="s">
        <v>40</v>
      </c>
      <c r="BH155" s="44" t="s">
        <v>111</v>
      </c>
    </row>
    <row r="156" spans="37:60" ht="15" hidden="1" customHeight="1">
      <c r="AK156" s="22"/>
      <c r="AL156" s="22"/>
      <c r="AM156" s="22"/>
      <c r="AN156" s="22"/>
      <c r="AO156" s="22"/>
      <c r="AP156" s="22"/>
      <c r="AQ156" s="22"/>
      <c r="AR156" s="30" t="str">
        <f t="shared" si="30"/>
        <v>30-4</v>
      </c>
      <c r="AS156" s="30">
        <v>4</v>
      </c>
      <c r="AT156" s="30">
        <v>30</v>
      </c>
      <c r="AU156" s="42">
        <v>17</v>
      </c>
      <c r="AV156" s="43" t="s">
        <v>67</v>
      </c>
      <c r="AW156" s="30">
        <v>3</v>
      </c>
      <c r="AX156" s="30" t="s">
        <v>40</v>
      </c>
      <c r="AY156" s="44" t="s">
        <v>112</v>
      </c>
      <c r="AZ156" s="22"/>
      <c r="BA156" s="30" t="str">
        <f t="shared" si="31"/>
        <v>30-4</v>
      </c>
      <c r="BB156" s="35">
        <v>4</v>
      </c>
      <c r="BC156" s="36">
        <v>30</v>
      </c>
      <c r="BD156" s="45">
        <v>16</v>
      </c>
      <c r="BE156" s="43" t="s">
        <v>66</v>
      </c>
      <c r="BF156" s="38">
        <v>3</v>
      </c>
      <c r="BG156" s="30" t="s">
        <v>40</v>
      </c>
      <c r="BH156" s="44" t="s">
        <v>111</v>
      </c>
    </row>
    <row r="157" spans="37:60" ht="15" hidden="1" customHeight="1">
      <c r="AK157" s="22"/>
      <c r="AL157" s="22"/>
      <c r="AM157" s="22"/>
      <c r="AN157" s="22"/>
      <c r="AO157" s="22"/>
      <c r="AP157" s="22"/>
      <c r="AQ157" s="22"/>
      <c r="AR157" s="30" t="str">
        <f t="shared" si="30"/>
        <v>31-4</v>
      </c>
      <c r="AS157" s="30">
        <v>4</v>
      </c>
      <c r="AT157" s="30">
        <v>31</v>
      </c>
      <c r="AU157" s="42">
        <v>17</v>
      </c>
      <c r="AV157" s="43" t="s">
        <v>67</v>
      </c>
      <c r="AW157" s="30">
        <v>3</v>
      </c>
      <c r="AX157" s="30" t="s">
        <v>40</v>
      </c>
      <c r="AY157" s="44" t="s">
        <v>112</v>
      </c>
      <c r="AZ157" s="22"/>
      <c r="BA157" s="30" t="str">
        <f t="shared" si="31"/>
        <v>31-4</v>
      </c>
      <c r="BB157" s="35">
        <v>4</v>
      </c>
      <c r="BC157" s="36">
        <v>31</v>
      </c>
      <c r="BD157" s="45">
        <v>17</v>
      </c>
      <c r="BE157" s="43" t="s">
        <v>67</v>
      </c>
      <c r="BF157" s="38">
        <v>3</v>
      </c>
      <c r="BG157" s="30" t="s">
        <v>40</v>
      </c>
      <c r="BH157" s="44" t="s">
        <v>112</v>
      </c>
    </row>
    <row r="158" spans="37:60" ht="15" hidden="1" customHeight="1">
      <c r="AK158" s="22"/>
      <c r="AL158" s="22"/>
      <c r="AM158" s="22"/>
      <c r="AN158" s="22"/>
      <c r="AO158" s="22"/>
      <c r="AP158" s="22"/>
      <c r="AQ158" s="22"/>
      <c r="AR158" s="30" t="str">
        <f t="shared" si="30"/>
        <v>1-5</v>
      </c>
      <c r="AS158" s="30">
        <v>5</v>
      </c>
      <c r="AT158" s="30">
        <v>1</v>
      </c>
      <c r="AU158" s="42">
        <v>1</v>
      </c>
      <c r="AV158" s="43" t="s">
        <v>27</v>
      </c>
      <c r="AW158" s="30">
        <v>4</v>
      </c>
      <c r="AX158" s="30" t="s">
        <v>42</v>
      </c>
      <c r="AY158" s="44" t="s">
        <v>113</v>
      </c>
      <c r="AZ158" s="22"/>
      <c r="BA158" s="30" t="str">
        <f t="shared" si="31"/>
        <v>1-5</v>
      </c>
      <c r="BB158" s="35">
        <v>5</v>
      </c>
      <c r="BC158" s="36">
        <v>1</v>
      </c>
      <c r="BD158" s="45">
        <v>1</v>
      </c>
      <c r="BE158" s="43" t="s">
        <v>27</v>
      </c>
      <c r="BF158" s="38">
        <v>4</v>
      </c>
      <c r="BG158" s="30" t="s">
        <v>42</v>
      </c>
      <c r="BH158" s="44" t="s">
        <v>113</v>
      </c>
    </row>
    <row r="159" spans="37:60" ht="15" hidden="1" customHeight="1">
      <c r="AK159" s="22"/>
      <c r="AL159" s="22"/>
      <c r="AM159" s="22"/>
      <c r="AN159" s="22"/>
      <c r="AO159" s="22"/>
      <c r="AP159" s="22"/>
      <c r="AQ159" s="22"/>
      <c r="AR159" s="30" t="str">
        <f t="shared" si="30"/>
        <v>2-5</v>
      </c>
      <c r="AS159" s="30">
        <v>5</v>
      </c>
      <c r="AT159" s="30">
        <v>2</v>
      </c>
      <c r="AU159" s="42">
        <v>1</v>
      </c>
      <c r="AV159" s="43" t="s">
        <v>27</v>
      </c>
      <c r="AW159" s="30">
        <v>4</v>
      </c>
      <c r="AX159" s="30" t="s">
        <v>42</v>
      </c>
      <c r="AY159" s="44" t="s">
        <v>113</v>
      </c>
      <c r="AZ159" s="22"/>
      <c r="BA159" s="30" t="str">
        <f t="shared" si="31"/>
        <v>2-5</v>
      </c>
      <c r="BB159" s="35">
        <v>5</v>
      </c>
      <c r="BC159" s="36">
        <v>2</v>
      </c>
      <c r="BD159" s="45">
        <v>1</v>
      </c>
      <c r="BE159" s="43" t="s">
        <v>27</v>
      </c>
      <c r="BF159" s="38">
        <v>4</v>
      </c>
      <c r="BG159" s="30" t="s">
        <v>42</v>
      </c>
      <c r="BH159" s="44" t="s">
        <v>113</v>
      </c>
    </row>
    <row r="160" spans="37:60" ht="15" hidden="1" customHeight="1">
      <c r="AK160" s="22"/>
      <c r="AL160" s="22"/>
      <c r="AM160" s="22"/>
      <c r="AN160" s="22"/>
      <c r="AO160" s="22"/>
      <c r="AP160" s="22"/>
      <c r="AQ160" s="22"/>
      <c r="AR160" s="30" t="str">
        <f t="shared" si="30"/>
        <v>3-5</v>
      </c>
      <c r="AS160" s="30">
        <v>5</v>
      </c>
      <c r="AT160" s="30">
        <v>3</v>
      </c>
      <c r="AU160" s="42">
        <v>2</v>
      </c>
      <c r="AV160" s="43" t="s">
        <v>37</v>
      </c>
      <c r="AW160" s="30">
        <v>4</v>
      </c>
      <c r="AX160" s="30" t="s">
        <v>42</v>
      </c>
      <c r="AY160" s="44" t="s">
        <v>114</v>
      </c>
      <c r="AZ160" s="22"/>
      <c r="BA160" s="30" t="str">
        <f t="shared" si="31"/>
        <v>3-5</v>
      </c>
      <c r="BB160" s="35">
        <v>5</v>
      </c>
      <c r="BC160" s="36">
        <v>3</v>
      </c>
      <c r="BD160" s="45">
        <v>1</v>
      </c>
      <c r="BE160" s="43" t="s">
        <v>27</v>
      </c>
      <c r="BF160" s="38">
        <v>4</v>
      </c>
      <c r="BG160" s="30" t="s">
        <v>42</v>
      </c>
      <c r="BH160" s="44" t="s">
        <v>113</v>
      </c>
    </row>
    <row r="161" spans="37:60" ht="15" hidden="1" customHeight="1">
      <c r="AK161" s="22"/>
      <c r="AL161" s="22"/>
      <c r="AM161" s="22"/>
      <c r="AN161" s="22"/>
      <c r="AO161" s="22"/>
      <c r="AP161" s="22"/>
      <c r="AQ161" s="22"/>
      <c r="AR161" s="30" t="str">
        <f t="shared" si="30"/>
        <v>4-5</v>
      </c>
      <c r="AS161" s="30">
        <v>5</v>
      </c>
      <c r="AT161" s="30">
        <v>4</v>
      </c>
      <c r="AU161" s="42">
        <v>3</v>
      </c>
      <c r="AV161" s="43" t="s">
        <v>39</v>
      </c>
      <c r="AW161" s="30">
        <v>4</v>
      </c>
      <c r="AX161" s="30" t="s">
        <v>42</v>
      </c>
      <c r="AY161" s="44" t="s">
        <v>115</v>
      </c>
      <c r="AZ161" s="22"/>
      <c r="BA161" s="30" t="str">
        <f t="shared" si="31"/>
        <v>4-5</v>
      </c>
      <c r="BB161" s="35">
        <v>5</v>
      </c>
      <c r="BC161" s="36">
        <v>4</v>
      </c>
      <c r="BD161" s="45">
        <v>2</v>
      </c>
      <c r="BE161" s="43" t="s">
        <v>37</v>
      </c>
      <c r="BF161" s="38">
        <v>4</v>
      </c>
      <c r="BG161" s="30" t="s">
        <v>42</v>
      </c>
      <c r="BH161" s="44" t="s">
        <v>114</v>
      </c>
    </row>
    <row r="162" spans="37:60" ht="15" hidden="1" customHeight="1">
      <c r="AK162" s="22"/>
      <c r="AL162" s="22"/>
      <c r="AM162" s="22"/>
      <c r="AN162" s="22"/>
      <c r="AO162" s="22"/>
      <c r="AP162" s="22"/>
      <c r="AQ162" s="22"/>
      <c r="AR162" s="30" t="str">
        <f t="shared" si="30"/>
        <v>5-5</v>
      </c>
      <c r="AS162" s="30">
        <v>5</v>
      </c>
      <c r="AT162" s="30">
        <v>5</v>
      </c>
      <c r="AU162" s="42">
        <v>3</v>
      </c>
      <c r="AV162" s="43" t="s">
        <v>39</v>
      </c>
      <c r="AW162" s="30">
        <v>4</v>
      </c>
      <c r="AX162" s="30" t="s">
        <v>42</v>
      </c>
      <c r="AY162" s="44" t="s">
        <v>115</v>
      </c>
      <c r="AZ162" s="22"/>
      <c r="BA162" s="30" t="str">
        <f t="shared" si="31"/>
        <v>5-5</v>
      </c>
      <c r="BB162" s="35">
        <v>5</v>
      </c>
      <c r="BC162" s="36">
        <v>5</v>
      </c>
      <c r="BD162" s="45">
        <v>3</v>
      </c>
      <c r="BE162" s="43" t="s">
        <v>39</v>
      </c>
      <c r="BF162" s="38">
        <v>4</v>
      </c>
      <c r="BG162" s="30" t="s">
        <v>42</v>
      </c>
      <c r="BH162" s="44" t="s">
        <v>115</v>
      </c>
    </row>
    <row r="163" spans="37:60" ht="15" hidden="1" customHeight="1">
      <c r="AK163" s="22"/>
      <c r="AL163" s="22"/>
      <c r="AM163" s="22"/>
      <c r="AN163" s="22"/>
      <c r="AO163" s="22"/>
      <c r="AP163" s="22"/>
      <c r="AQ163" s="22"/>
      <c r="AR163" s="30" t="str">
        <f t="shared" ref="AR163:AR226" si="36">CONCATENATE(AT163,"-",AS163)</f>
        <v>6-5</v>
      </c>
      <c r="AS163" s="30">
        <v>5</v>
      </c>
      <c r="AT163" s="30">
        <v>6</v>
      </c>
      <c r="AU163" s="42">
        <v>4</v>
      </c>
      <c r="AV163" s="43" t="s">
        <v>41</v>
      </c>
      <c r="AW163" s="30">
        <v>4</v>
      </c>
      <c r="AX163" s="30" t="s">
        <v>42</v>
      </c>
      <c r="AY163" s="44" t="s">
        <v>116</v>
      </c>
      <c r="AZ163" s="22"/>
      <c r="BA163" s="30" t="str">
        <f t="shared" ref="BA163:BA226" si="37">CONCATENATE(BC163,"-",BB163)</f>
        <v>6-5</v>
      </c>
      <c r="BB163" s="35">
        <v>5</v>
      </c>
      <c r="BC163" s="36">
        <v>6</v>
      </c>
      <c r="BD163" s="45">
        <v>3</v>
      </c>
      <c r="BE163" s="43" t="s">
        <v>39</v>
      </c>
      <c r="BF163" s="38">
        <v>4</v>
      </c>
      <c r="BG163" s="30" t="s">
        <v>42</v>
      </c>
      <c r="BH163" s="44" t="s">
        <v>115</v>
      </c>
    </row>
    <row r="164" spans="37:60" ht="15" hidden="1" customHeight="1">
      <c r="AK164" s="22"/>
      <c r="AL164" s="22"/>
      <c r="AM164" s="22"/>
      <c r="AN164" s="22"/>
      <c r="AO164" s="22"/>
      <c r="AP164" s="22"/>
      <c r="AQ164" s="22"/>
      <c r="AR164" s="30" t="str">
        <f t="shared" si="36"/>
        <v>7-5</v>
      </c>
      <c r="AS164" s="30">
        <v>5</v>
      </c>
      <c r="AT164" s="30">
        <v>7</v>
      </c>
      <c r="AU164" s="42">
        <v>5</v>
      </c>
      <c r="AV164" s="43" t="s">
        <v>44</v>
      </c>
      <c r="AW164" s="30">
        <v>4</v>
      </c>
      <c r="AX164" s="30" t="s">
        <v>42</v>
      </c>
      <c r="AY164" s="44" t="s">
        <v>117</v>
      </c>
      <c r="AZ164" s="22"/>
      <c r="BA164" s="30" t="str">
        <f t="shared" si="37"/>
        <v>7-5</v>
      </c>
      <c r="BB164" s="35">
        <v>5</v>
      </c>
      <c r="BC164" s="36">
        <v>7</v>
      </c>
      <c r="BD164" s="45">
        <v>4</v>
      </c>
      <c r="BE164" s="43" t="s">
        <v>41</v>
      </c>
      <c r="BF164" s="38">
        <v>4</v>
      </c>
      <c r="BG164" s="30" t="s">
        <v>42</v>
      </c>
      <c r="BH164" s="44" t="s">
        <v>116</v>
      </c>
    </row>
    <row r="165" spans="37:60" ht="15" hidden="1" customHeight="1">
      <c r="AK165" s="22"/>
      <c r="AL165" s="22"/>
      <c r="AM165" s="22"/>
      <c r="AN165" s="22"/>
      <c r="AO165" s="22"/>
      <c r="AP165" s="22"/>
      <c r="AQ165" s="22"/>
      <c r="AR165" s="30" t="str">
        <f t="shared" si="36"/>
        <v>8-5</v>
      </c>
      <c r="AS165" s="30">
        <v>5</v>
      </c>
      <c r="AT165" s="30">
        <v>8</v>
      </c>
      <c r="AU165" s="42">
        <v>6</v>
      </c>
      <c r="AV165" s="43" t="s">
        <v>47</v>
      </c>
      <c r="AW165" s="30">
        <v>4</v>
      </c>
      <c r="AX165" s="30" t="s">
        <v>42</v>
      </c>
      <c r="AY165" s="44" t="s">
        <v>118</v>
      </c>
      <c r="AZ165" s="22"/>
      <c r="BA165" s="30" t="str">
        <f t="shared" si="37"/>
        <v>8-5</v>
      </c>
      <c r="BB165" s="35">
        <v>5</v>
      </c>
      <c r="BC165" s="36">
        <v>8</v>
      </c>
      <c r="BD165" s="45">
        <v>5</v>
      </c>
      <c r="BE165" s="43" t="s">
        <v>44</v>
      </c>
      <c r="BF165" s="38">
        <v>4</v>
      </c>
      <c r="BG165" s="30" t="s">
        <v>42</v>
      </c>
      <c r="BH165" s="44" t="s">
        <v>117</v>
      </c>
    </row>
    <row r="166" spans="37:60" ht="15" hidden="1" customHeight="1">
      <c r="AK166" s="22"/>
      <c r="AL166" s="22"/>
      <c r="AM166" s="22"/>
      <c r="AN166" s="22"/>
      <c r="AO166" s="22"/>
      <c r="AP166" s="22"/>
      <c r="AQ166" s="22"/>
      <c r="AR166" s="30" t="str">
        <f t="shared" si="36"/>
        <v>9-5</v>
      </c>
      <c r="AS166" s="30">
        <v>5</v>
      </c>
      <c r="AT166" s="30">
        <v>9</v>
      </c>
      <c r="AU166" s="42">
        <v>7</v>
      </c>
      <c r="AV166" s="43" t="s">
        <v>50</v>
      </c>
      <c r="AW166" s="30">
        <v>4</v>
      </c>
      <c r="AX166" s="30" t="s">
        <v>42</v>
      </c>
      <c r="AY166" s="44" t="s">
        <v>119</v>
      </c>
      <c r="AZ166" s="22"/>
      <c r="BA166" s="30" t="str">
        <f t="shared" si="37"/>
        <v>9-5</v>
      </c>
      <c r="BB166" s="35">
        <v>5</v>
      </c>
      <c r="BC166" s="36">
        <v>9</v>
      </c>
      <c r="BD166" s="45">
        <v>6</v>
      </c>
      <c r="BE166" s="43" t="s">
        <v>47</v>
      </c>
      <c r="BF166" s="38">
        <v>4</v>
      </c>
      <c r="BG166" s="30" t="s">
        <v>42</v>
      </c>
      <c r="BH166" s="44" t="s">
        <v>118</v>
      </c>
    </row>
    <row r="167" spans="37:60" ht="15" hidden="1" customHeight="1">
      <c r="AK167" s="22"/>
      <c r="AL167" s="22"/>
      <c r="AM167" s="22"/>
      <c r="AN167" s="22"/>
      <c r="AO167" s="22"/>
      <c r="AP167" s="22"/>
      <c r="AQ167" s="22"/>
      <c r="AR167" s="30" t="str">
        <f t="shared" si="36"/>
        <v>10-5</v>
      </c>
      <c r="AS167" s="30">
        <v>5</v>
      </c>
      <c r="AT167" s="30">
        <v>10</v>
      </c>
      <c r="AU167" s="42">
        <v>8</v>
      </c>
      <c r="AV167" s="43" t="s">
        <v>53</v>
      </c>
      <c r="AW167" s="30">
        <v>4</v>
      </c>
      <c r="AX167" s="30" t="s">
        <v>42</v>
      </c>
      <c r="AY167" s="44" t="s">
        <v>120</v>
      </c>
      <c r="AZ167" s="22"/>
      <c r="BA167" s="30" t="str">
        <f t="shared" si="37"/>
        <v>10-5</v>
      </c>
      <c r="BB167" s="35">
        <v>5</v>
      </c>
      <c r="BC167" s="36">
        <v>10</v>
      </c>
      <c r="BD167" s="45">
        <v>7</v>
      </c>
      <c r="BE167" s="43" t="s">
        <v>50</v>
      </c>
      <c r="BF167" s="38">
        <v>4</v>
      </c>
      <c r="BG167" s="30" t="s">
        <v>42</v>
      </c>
      <c r="BH167" s="44" t="s">
        <v>119</v>
      </c>
    </row>
    <row r="168" spans="37:60" ht="15" hidden="1" customHeight="1">
      <c r="AK168" s="22"/>
      <c r="AL168" s="22"/>
      <c r="AM168" s="22"/>
      <c r="AN168" s="22"/>
      <c r="AO168" s="22"/>
      <c r="AP168" s="22"/>
      <c r="AQ168" s="22"/>
      <c r="AR168" s="30" t="str">
        <f t="shared" si="36"/>
        <v>11-5</v>
      </c>
      <c r="AS168" s="30">
        <v>5</v>
      </c>
      <c r="AT168" s="30">
        <v>11</v>
      </c>
      <c r="AU168" s="42">
        <v>9</v>
      </c>
      <c r="AV168" s="43" t="s">
        <v>56</v>
      </c>
      <c r="AW168" s="30">
        <v>4</v>
      </c>
      <c r="AX168" s="30" t="s">
        <v>42</v>
      </c>
      <c r="AY168" s="44" t="s">
        <v>121</v>
      </c>
      <c r="AZ168" s="22"/>
      <c r="BA168" s="30" t="str">
        <f t="shared" si="37"/>
        <v>11-5</v>
      </c>
      <c r="BB168" s="35">
        <v>5</v>
      </c>
      <c r="BC168" s="36">
        <v>11</v>
      </c>
      <c r="BD168" s="45">
        <v>8</v>
      </c>
      <c r="BE168" s="43" t="s">
        <v>53</v>
      </c>
      <c r="BF168" s="38">
        <v>4</v>
      </c>
      <c r="BG168" s="30" t="s">
        <v>42</v>
      </c>
      <c r="BH168" s="44" t="s">
        <v>120</v>
      </c>
    </row>
    <row r="169" spans="37:60" ht="15" hidden="1" customHeight="1">
      <c r="AK169" s="22"/>
      <c r="AL169" s="22"/>
      <c r="AM169" s="22"/>
      <c r="AN169" s="22"/>
      <c r="AO169" s="22"/>
      <c r="AP169" s="22"/>
      <c r="AQ169" s="22"/>
      <c r="AR169" s="30" t="str">
        <f t="shared" si="36"/>
        <v>12-5</v>
      </c>
      <c r="AS169" s="30">
        <v>5</v>
      </c>
      <c r="AT169" s="30">
        <v>12</v>
      </c>
      <c r="AU169" s="42">
        <v>10</v>
      </c>
      <c r="AV169" s="43" t="s">
        <v>57</v>
      </c>
      <c r="AW169" s="30">
        <v>4</v>
      </c>
      <c r="AX169" s="30" t="s">
        <v>42</v>
      </c>
      <c r="AY169" s="44" t="s">
        <v>122</v>
      </c>
      <c r="AZ169" s="22"/>
      <c r="BA169" s="30" t="str">
        <f t="shared" si="37"/>
        <v>12-5</v>
      </c>
      <c r="BB169" s="35">
        <v>5</v>
      </c>
      <c r="BC169" s="36">
        <v>12</v>
      </c>
      <c r="BD169" s="45">
        <v>9</v>
      </c>
      <c r="BE169" s="43" t="s">
        <v>56</v>
      </c>
      <c r="BF169" s="38">
        <v>4</v>
      </c>
      <c r="BG169" s="30" t="s">
        <v>42</v>
      </c>
      <c r="BH169" s="44" t="s">
        <v>121</v>
      </c>
    </row>
    <row r="170" spans="37:60" ht="15" hidden="1" customHeight="1">
      <c r="AK170" s="22"/>
      <c r="AL170" s="22"/>
      <c r="AM170" s="22"/>
      <c r="AN170" s="22"/>
      <c r="AO170" s="22"/>
      <c r="AP170" s="22"/>
      <c r="AQ170" s="22"/>
      <c r="AR170" s="30" t="str">
        <f t="shared" si="36"/>
        <v>13-5</v>
      </c>
      <c r="AS170" s="30">
        <v>5</v>
      </c>
      <c r="AT170" s="30">
        <v>13</v>
      </c>
      <c r="AU170" s="42">
        <v>11</v>
      </c>
      <c r="AV170" s="43" t="s">
        <v>59</v>
      </c>
      <c r="AW170" s="30">
        <v>4</v>
      </c>
      <c r="AX170" s="30" t="s">
        <v>42</v>
      </c>
      <c r="AY170" s="44" t="s">
        <v>123</v>
      </c>
      <c r="AZ170" s="22"/>
      <c r="BA170" s="30" t="str">
        <f t="shared" si="37"/>
        <v>13-5</v>
      </c>
      <c r="BB170" s="35">
        <v>5</v>
      </c>
      <c r="BC170" s="36">
        <v>13</v>
      </c>
      <c r="BD170" s="45">
        <v>10</v>
      </c>
      <c r="BE170" s="43" t="s">
        <v>57</v>
      </c>
      <c r="BF170" s="38">
        <v>4</v>
      </c>
      <c r="BG170" s="30" t="s">
        <v>42</v>
      </c>
      <c r="BH170" s="44" t="s">
        <v>122</v>
      </c>
    </row>
    <row r="171" spans="37:60" ht="15" hidden="1" customHeight="1">
      <c r="AK171" s="22"/>
      <c r="AL171" s="22"/>
      <c r="AM171" s="22"/>
      <c r="AN171" s="22"/>
      <c r="AO171" s="22"/>
      <c r="AP171" s="22"/>
      <c r="AQ171" s="22"/>
      <c r="AR171" s="30" t="str">
        <f t="shared" si="36"/>
        <v>14-5</v>
      </c>
      <c r="AS171" s="30">
        <v>5</v>
      </c>
      <c r="AT171" s="30">
        <v>14</v>
      </c>
      <c r="AU171" s="42">
        <v>11</v>
      </c>
      <c r="AV171" s="43" t="s">
        <v>59</v>
      </c>
      <c r="AW171" s="30">
        <v>4</v>
      </c>
      <c r="AX171" s="30" t="s">
        <v>42</v>
      </c>
      <c r="AY171" s="44" t="s">
        <v>123</v>
      </c>
      <c r="AZ171" s="22"/>
      <c r="BA171" s="30" t="str">
        <f t="shared" si="37"/>
        <v>14-5</v>
      </c>
      <c r="BB171" s="35">
        <v>5</v>
      </c>
      <c r="BC171" s="36">
        <v>14</v>
      </c>
      <c r="BD171" s="45">
        <v>11</v>
      </c>
      <c r="BE171" s="43" t="s">
        <v>59</v>
      </c>
      <c r="BF171" s="38">
        <v>4</v>
      </c>
      <c r="BG171" s="30" t="s">
        <v>42</v>
      </c>
      <c r="BH171" s="44" t="s">
        <v>123</v>
      </c>
    </row>
    <row r="172" spans="37:60" ht="15" hidden="1" customHeight="1">
      <c r="AK172" s="22"/>
      <c r="AL172" s="22"/>
      <c r="AM172" s="22"/>
      <c r="AN172" s="22"/>
      <c r="AO172" s="22"/>
      <c r="AP172" s="22"/>
      <c r="AQ172" s="22"/>
      <c r="AR172" s="30" t="str">
        <f t="shared" si="36"/>
        <v>15-5</v>
      </c>
      <c r="AS172" s="30">
        <v>5</v>
      </c>
      <c r="AT172" s="30">
        <v>15</v>
      </c>
      <c r="AU172" s="42">
        <v>12</v>
      </c>
      <c r="AV172" s="43" t="s">
        <v>61</v>
      </c>
      <c r="AW172" s="30">
        <v>4</v>
      </c>
      <c r="AX172" s="30" t="s">
        <v>42</v>
      </c>
      <c r="AY172" s="44" t="s">
        <v>124</v>
      </c>
      <c r="AZ172" s="22"/>
      <c r="BA172" s="30" t="str">
        <f t="shared" si="37"/>
        <v>15-5</v>
      </c>
      <c r="BB172" s="35">
        <v>5</v>
      </c>
      <c r="BC172" s="36">
        <v>15</v>
      </c>
      <c r="BD172" s="45">
        <v>11</v>
      </c>
      <c r="BE172" s="43" t="s">
        <v>59</v>
      </c>
      <c r="BF172" s="38">
        <v>4</v>
      </c>
      <c r="BG172" s="30" t="s">
        <v>42</v>
      </c>
      <c r="BH172" s="44" t="s">
        <v>123</v>
      </c>
    </row>
    <row r="173" spans="37:60" ht="15" hidden="1" customHeight="1">
      <c r="AK173" s="22"/>
      <c r="AL173" s="22"/>
      <c r="AM173" s="22"/>
      <c r="AN173" s="22"/>
      <c r="AO173" s="22"/>
      <c r="AP173" s="22"/>
      <c r="AQ173" s="22"/>
      <c r="AR173" s="30" t="str">
        <f t="shared" si="36"/>
        <v>16-5</v>
      </c>
      <c r="AS173" s="30">
        <v>5</v>
      </c>
      <c r="AT173" s="30">
        <v>16</v>
      </c>
      <c r="AU173" s="42">
        <v>12</v>
      </c>
      <c r="AV173" s="43" t="s">
        <v>61</v>
      </c>
      <c r="AW173" s="30">
        <v>4</v>
      </c>
      <c r="AX173" s="30" t="s">
        <v>42</v>
      </c>
      <c r="AY173" s="44" t="s">
        <v>124</v>
      </c>
      <c r="AZ173" s="22"/>
      <c r="BA173" s="30" t="str">
        <f t="shared" si="37"/>
        <v>16-5</v>
      </c>
      <c r="BB173" s="35">
        <v>5</v>
      </c>
      <c r="BC173" s="36">
        <v>16</v>
      </c>
      <c r="BD173" s="45">
        <v>12</v>
      </c>
      <c r="BE173" s="43" t="s">
        <v>61</v>
      </c>
      <c r="BF173" s="38">
        <v>4</v>
      </c>
      <c r="BG173" s="30" t="s">
        <v>42</v>
      </c>
      <c r="BH173" s="44" t="s">
        <v>124</v>
      </c>
    </row>
    <row r="174" spans="37:60" ht="15" hidden="1" customHeight="1">
      <c r="AK174" s="22"/>
      <c r="AL174" s="22"/>
      <c r="AM174" s="22"/>
      <c r="AN174" s="22"/>
      <c r="AO174" s="22"/>
      <c r="AP174" s="22"/>
      <c r="AQ174" s="22"/>
      <c r="AR174" s="30" t="str">
        <f t="shared" si="36"/>
        <v>17-5</v>
      </c>
      <c r="AS174" s="30">
        <v>5</v>
      </c>
      <c r="AT174" s="30">
        <v>17</v>
      </c>
      <c r="AU174" s="42">
        <v>13</v>
      </c>
      <c r="AV174" s="43" t="s">
        <v>63</v>
      </c>
      <c r="AW174" s="30">
        <v>4</v>
      </c>
      <c r="AX174" s="30" t="s">
        <v>42</v>
      </c>
      <c r="AY174" s="44" t="s">
        <v>125</v>
      </c>
      <c r="AZ174" s="22"/>
      <c r="BA174" s="30" t="str">
        <f t="shared" si="37"/>
        <v>17-5</v>
      </c>
      <c r="BB174" s="35">
        <v>5</v>
      </c>
      <c r="BC174" s="36">
        <v>17</v>
      </c>
      <c r="BD174" s="45">
        <v>12</v>
      </c>
      <c r="BE174" s="43" t="s">
        <v>61</v>
      </c>
      <c r="BF174" s="38">
        <v>4</v>
      </c>
      <c r="BG174" s="30" t="s">
        <v>42</v>
      </c>
      <c r="BH174" s="44" t="s">
        <v>124</v>
      </c>
    </row>
    <row r="175" spans="37:60" ht="15" hidden="1" customHeight="1">
      <c r="AK175" s="22"/>
      <c r="AL175" s="22"/>
      <c r="AM175" s="22"/>
      <c r="AN175" s="22"/>
      <c r="AO175" s="22"/>
      <c r="AP175" s="22"/>
      <c r="AQ175" s="22"/>
      <c r="AR175" s="30" t="str">
        <f t="shared" si="36"/>
        <v>18-5</v>
      </c>
      <c r="AS175" s="30">
        <v>5</v>
      </c>
      <c r="AT175" s="30">
        <v>18</v>
      </c>
      <c r="AU175" s="42">
        <v>13</v>
      </c>
      <c r="AV175" s="43" t="s">
        <v>63</v>
      </c>
      <c r="AW175" s="30">
        <v>4</v>
      </c>
      <c r="AX175" s="30" t="s">
        <v>42</v>
      </c>
      <c r="AY175" s="44" t="s">
        <v>125</v>
      </c>
      <c r="AZ175" s="22"/>
      <c r="BA175" s="30" t="str">
        <f t="shared" si="37"/>
        <v>18-5</v>
      </c>
      <c r="BB175" s="35">
        <v>5</v>
      </c>
      <c r="BC175" s="36">
        <v>18</v>
      </c>
      <c r="BD175" s="45">
        <v>13</v>
      </c>
      <c r="BE175" s="43" t="s">
        <v>63</v>
      </c>
      <c r="BF175" s="38">
        <v>4</v>
      </c>
      <c r="BG175" s="30" t="s">
        <v>42</v>
      </c>
      <c r="BH175" s="44" t="s">
        <v>125</v>
      </c>
    </row>
    <row r="176" spans="37:60" ht="15" hidden="1" customHeight="1">
      <c r="AK176" s="22"/>
      <c r="AL176" s="22"/>
      <c r="AM176" s="22"/>
      <c r="AN176" s="22"/>
      <c r="AO176" s="22"/>
      <c r="AP176" s="22"/>
      <c r="AQ176" s="22"/>
      <c r="AR176" s="30" t="str">
        <f t="shared" si="36"/>
        <v>19-5</v>
      </c>
      <c r="AS176" s="30">
        <v>5</v>
      </c>
      <c r="AT176" s="30">
        <v>19</v>
      </c>
      <c r="AU176" s="42">
        <v>13</v>
      </c>
      <c r="AV176" s="43" t="s">
        <v>63</v>
      </c>
      <c r="AW176" s="30">
        <v>4</v>
      </c>
      <c r="AX176" s="30" t="s">
        <v>42</v>
      </c>
      <c r="AY176" s="44" t="s">
        <v>125</v>
      </c>
      <c r="AZ176" s="22"/>
      <c r="BA176" s="30" t="str">
        <f t="shared" si="37"/>
        <v>19-5</v>
      </c>
      <c r="BB176" s="35">
        <v>5</v>
      </c>
      <c r="BC176" s="36">
        <v>19</v>
      </c>
      <c r="BD176" s="45">
        <v>13</v>
      </c>
      <c r="BE176" s="43" t="s">
        <v>63</v>
      </c>
      <c r="BF176" s="38">
        <v>4</v>
      </c>
      <c r="BG176" s="30" t="s">
        <v>42</v>
      </c>
      <c r="BH176" s="44" t="s">
        <v>125</v>
      </c>
    </row>
    <row r="177" spans="37:60" ht="15" hidden="1" customHeight="1">
      <c r="AK177" s="22"/>
      <c r="AL177" s="22"/>
      <c r="AM177" s="22"/>
      <c r="AN177" s="22"/>
      <c r="AO177" s="22"/>
      <c r="AP177" s="22"/>
      <c r="AQ177" s="22"/>
      <c r="AR177" s="30" t="str">
        <f t="shared" si="36"/>
        <v>20-5</v>
      </c>
      <c r="AS177" s="30">
        <v>5</v>
      </c>
      <c r="AT177" s="30">
        <v>20</v>
      </c>
      <c r="AU177" s="42">
        <v>14</v>
      </c>
      <c r="AV177" s="43" t="s">
        <v>64</v>
      </c>
      <c r="AW177" s="30">
        <v>4</v>
      </c>
      <c r="AX177" s="30" t="s">
        <v>42</v>
      </c>
      <c r="AY177" s="44" t="s">
        <v>126</v>
      </c>
      <c r="AZ177" s="22"/>
      <c r="BA177" s="30" t="str">
        <f t="shared" si="37"/>
        <v>20-5</v>
      </c>
      <c r="BB177" s="35">
        <v>5</v>
      </c>
      <c r="BC177" s="36">
        <v>20</v>
      </c>
      <c r="BD177" s="45">
        <v>13</v>
      </c>
      <c r="BE177" s="43" t="s">
        <v>63</v>
      </c>
      <c r="BF177" s="38">
        <v>4</v>
      </c>
      <c r="BG177" s="30" t="s">
        <v>42</v>
      </c>
      <c r="BH177" s="44" t="s">
        <v>125</v>
      </c>
    </row>
    <row r="178" spans="37:60" ht="15" hidden="1" customHeight="1">
      <c r="AK178" s="22"/>
      <c r="AL178" s="22"/>
      <c r="AM178" s="22"/>
      <c r="AN178" s="22"/>
      <c r="AO178" s="22"/>
      <c r="AP178" s="22"/>
      <c r="AQ178" s="22"/>
      <c r="AR178" s="30" t="str">
        <f t="shared" si="36"/>
        <v>21-5</v>
      </c>
      <c r="AS178" s="30">
        <v>5</v>
      </c>
      <c r="AT178" s="30">
        <v>21</v>
      </c>
      <c r="AU178" s="42">
        <v>14</v>
      </c>
      <c r="AV178" s="43" t="s">
        <v>64</v>
      </c>
      <c r="AW178" s="30">
        <v>4</v>
      </c>
      <c r="AX178" s="30" t="s">
        <v>42</v>
      </c>
      <c r="AY178" s="44" t="s">
        <v>126</v>
      </c>
      <c r="AZ178" s="22"/>
      <c r="BA178" s="30" t="str">
        <f t="shared" si="37"/>
        <v>21-5</v>
      </c>
      <c r="BB178" s="35">
        <v>5</v>
      </c>
      <c r="BC178" s="36">
        <v>21</v>
      </c>
      <c r="BD178" s="45">
        <v>14</v>
      </c>
      <c r="BE178" s="43" t="s">
        <v>64</v>
      </c>
      <c r="BF178" s="38">
        <v>4</v>
      </c>
      <c r="BG178" s="30" t="s">
        <v>42</v>
      </c>
      <c r="BH178" s="44" t="s">
        <v>126</v>
      </c>
    </row>
    <row r="179" spans="37:60" ht="15" hidden="1" customHeight="1">
      <c r="AK179" s="22"/>
      <c r="AL179" s="22"/>
      <c r="AM179" s="22"/>
      <c r="AN179" s="22"/>
      <c r="AO179" s="22"/>
      <c r="AP179" s="22"/>
      <c r="AQ179" s="22"/>
      <c r="AR179" s="30" t="str">
        <f t="shared" si="36"/>
        <v>22-5</v>
      </c>
      <c r="AS179" s="30">
        <v>5</v>
      </c>
      <c r="AT179" s="30">
        <v>22</v>
      </c>
      <c r="AU179" s="42">
        <v>15</v>
      </c>
      <c r="AV179" s="43" t="s">
        <v>65</v>
      </c>
      <c r="AW179" s="30">
        <v>4</v>
      </c>
      <c r="AX179" s="30" t="s">
        <v>42</v>
      </c>
      <c r="AY179" s="44" t="s">
        <v>127</v>
      </c>
      <c r="AZ179" s="22"/>
      <c r="BA179" s="30" t="str">
        <f t="shared" si="37"/>
        <v>22-5</v>
      </c>
      <c r="BB179" s="35">
        <v>5</v>
      </c>
      <c r="BC179" s="36">
        <v>22</v>
      </c>
      <c r="BD179" s="45">
        <v>14</v>
      </c>
      <c r="BE179" s="43" t="s">
        <v>64</v>
      </c>
      <c r="BF179" s="38">
        <v>4</v>
      </c>
      <c r="BG179" s="30" t="s">
        <v>42</v>
      </c>
      <c r="BH179" s="44" t="s">
        <v>126</v>
      </c>
    </row>
    <row r="180" spans="37:60" ht="15" hidden="1" customHeight="1">
      <c r="AK180" s="22"/>
      <c r="AL180" s="22"/>
      <c r="AM180" s="22"/>
      <c r="AN180" s="22"/>
      <c r="AO180" s="22"/>
      <c r="AP180" s="22"/>
      <c r="AQ180" s="22"/>
      <c r="AR180" s="30" t="str">
        <f t="shared" si="36"/>
        <v>23-5</v>
      </c>
      <c r="AS180" s="30">
        <v>5</v>
      </c>
      <c r="AT180" s="30">
        <v>23</v>
      </c>
      <c r="AU180" s="42">
        <v>15</v>
      </c>
      <c r="AV180" s="43" t="s">
        <v>65</v>
      </c>
      <c r="AW180" s="30">
        <v>4</v>
      </c>
      <c r="AX180" s="30" t="s">
        <v>42</v>
      </c>
      <c r="AY180" s="44" t="s">
        <v>127</v>
      </c>
      <c r="AZ180" s="22"/>
      <c r="BA180" s="30" t="str">
        <f t="shared" si="37"/>
        <v>23-5</v>
      </c>
      <c r="BB180" s="35">
        <v>5</v>
      </c>
      <c r="BC180" s="36">
        <v>23</v>
      </c>
      <c r="BD180" s="45">
        <v>15</v>
      </c>
      <c r="BE180" s="43" t="s">
        <v>65</v>
      </c>
      <c r="BF180" s="38">
        <v>4</v>
      </c>
      <c r="BG180" s="30" t="s">
        <v>42</v>
      </c>
      <c r="BH180" s="44" t="s">
        <v>127</v>
      </c>
    </row>
    <row r="181" spans="37:60" ht="15" hidden="1" customHeight="1">
      <c r="AK181" s="22"/>
      <c r="AL181" s="22"/>
      <c r="AM181" s="22"/>
      <c r="AN181" s="22"/>
      <c r="AO181" s="22"/>
      <c r="AP181" s="22"/>
      <c r="AQ181" s="22"/>
      <c r="AR181" s="30" t="str">
        <f t="shared" si="36"/>
        <v>24-5</v>
      </c>
      <c r="AS181" s="30">
        <v>5</v>
      </c>
      <c r="AT181" s="30">
        <v>24</v>
      </c>
      <c r="AU181" s="42">
        <v>15</v>
      </c>
      <c r="AV181" s="43" t="s">
        <v>65</v>
      </c>
      <c r="AW181" s="30">
        <v>4</v>
      </c>
      <c r="AX181" s="30" t="s">
        <v>42</v>
      </c>
      <c r="AY181" s="44" t="s">
        <v>127</v>
      </c>
      <c r="AZ181" s="22"/>
      <c r="BA181" s="30" t="str">
        <f t="shared" si="37"/>
        <v>24-5</v>
      </c>
      <c r="BB181" s="35">
        <v>5</v>
      </c>
      <c r="BC181" s="36">
        <v>24</v>
      </c>
      <c r="BD181" s="45">
        <v>15</v>
      </c>
      <c r="BE181" s="43" t="s">
        <v>65</v>
      </c>
      <c r="BF181" s="38">
        <v>4</v>
      </c>
      <c r="BG181" s="30" t="s">
        <v>42</v>
      </c>
      <c r="BH181" s="44" t="s">
        <v>127</v>
      </c>
    </row>
    <row r="182" spans="37:60" ht="15" hidden="1" customHeight="1">
      <c r="AK182" s="22"/>
      <c r="AL182" s="22"/>
      <c r="AM182" s="22"/>
      <c r="AN182" s="22"/>
      <c r="AO182" s="22"/>
      <c r="AP182" s="22"/>
      <c r="AQ182" s="22"/>
      <c r="AR182" s="30" t="str">
        <f t="shared" si="36"/>
        <v>25-5</v>
      </c>
      <c r="AS182" s="30">
        <v>5</v>
      </c>
      <c r="AT182" s="30">
        <v>25</v>
      </c>
      <c r="AU182" s="42">
        <v>16</v>
      </c>
      <c r="AV182" s="43" t="s">
        <v>66</v>
      </c>
      <c r="AW182" s="30">
        <v>4</v>
      </c>
      <c r="AX182" s="30" t="s">
        <v>42</v>
      </c>
      <c r="AY182" s="44" t="s">
        <v>128</v>
      </c>
      <c r="AZ182" s="22"/>
      <c r="BA182" s="30" t="str">
        <f t="shared" si="37"/>
        <v>25-5</v>
      </c>
      <c r="BB182" s="35">
        <v>5</v>
      </c>
      <c r="BC182" s="36">
        <v>25</v>
      </c>
      <c r="BD182" s="45">
        <v>15</v>
      </c>
      <c r="BE182" s="43" t="s">
        <v>65</v>
      </c>
      <c r="BF182" s="38">
        <v>4</v>
      </c>
      <c r="BG182" s="30" t="s">
        <v>42</v>
      </c>
      <c r="BH182" s="44" t="s">
        <v>127</v>
      </c>
    </row>
    <row r="183" spans="37:60" ht="15" hidden="1" customHeight="1">
      <c r="AK183" s="22"/>
      <c r="AL183" s="22"/>
      <c r="AM183" s="22"/>
      <c r="AN183" s="22"/>
      <c r="AO183" s="22"/>
      <c r="AP183" s="22"/>
      <c r="AQ183" s="22"/>
      <c r="AR183" s="30" t="str">
        <f t="shared" si="36"/>
        <v>26-5</v>
      </c>
      <c r="AS183" s="30">
        <v>5</v>
      </c>
      <c r="AT183" s="30">
        <v>26</v>
      </c>
      <c r="AU183" s="42">
        <v>16</v>
      </c>
      <c r="AV183" s="43" t="s">
        <v>66</v>
      </c>
      <c r="AW183" s="30">
        <v>4</v>
      </c>
      <c r="AX183" s="30" t="s">
        <v>42</v>
      </c>
      <c r="AY183" s="44" t="s">
        <v>128</v>
      </c>
      <c r="AZ183" s="22"/>
      <c r="BA183" s="30" t="str">
        <f t="shared" si="37"/>
        <v>26-5</v>
      </c>
      <c r="BB183" s="35">
        <v>5</v>
      </c>
      <c r="BC183" s="36">
        <v>26</v>
      </c>
      <c r="BD183" s="45">
        <v>16</v>
      </c>
      <c r="BE183" s="43" t="s">
        <v>66</v>
      </c>
      <c r="BF183" s="38">
        <v>4</v>
      </c>
      <c r="BG183" s="30" t="s">
        <v>42</v>
      </c>
      <c r="BH183" s="44" t="s">
        <v>128</v>
      </c>
    </row>
    <row r="184" spans="37:60" ht="15" hidden="1" customHeight="1">
      <c r="AK184" s="22"/>
      <c r="AL184" s="22"/>
      <c r="AM184" s="22"/>
      <c r="AN184" s="22"/>
      <c r="AO184" s="22"/>
      <c r="AP184" s="22"/>
      <c r="AQ184" s="22"/>
      <c r="AR184" s="30" t="str">
        <f t="shared" si="36"/>
        <v>27-5</v>
      </c>
      <c r="AS184" s="30">
        <v>5</v>
      </c>
      <c r="AT184" s="30">
        <v>27</v>
      </c>
      <c r="AU184" s="42">
        <v>17</v>
      </c>
      <c r="AV184" s="43" t="s">
        <v>67</v>
      </c>
      <c r="AW184" s="30">
        <v>4</v>
      </c>
      <c r="AX184" s="30" t="s">
        <v>42</v>
      </c>
      <c r="AY184" s="44" t="s">
        <v>129</v>
      </c>
      <c r="AZ184" s="22"/>
      <c r="BA184" s="30" t="str">
        <f t="shared" si="37"/>
        <v>27-5</v>
      </c>
      <c r="BB184" s="35">
        <v>5</v>
      </c>
      <c r="BC184" s="36">
        <v>27</v>
      </c>
      <c r="BD184" s="45">
        <v>16</v>
      </c>
      <c r="BE184" s="43" t="s">
        <v>66</v>
      </c>
      <c r="BF184" s="38">
        <v>4</v>
      </c>
      <c r="BG184" s="30" t="s">
        <v>42</v>
      </c>
      <c r="BH184" s="44" t="s">
        <v>128</v>
      </c>
    </row>
    <row r="185" spans="37:60" ht="15" hidden="1" customHeight="1">
      <c r="AK185" s="22"/>
      <c r="AL185" s="22"/>
      <c r="AM185" s="22"/>
      <c r="AN185" s="22"/>
      <c r="AO185" s="22"/>
      <c r="AP185" s="22"/>
      <c r="AQ185" s="22"/>
      <c r="AR185" s="30" t="str">
        <f t="shared" si="36"/>
        <v>28-5</v>
      </c>
      <c r="AS185" s="30">
        <v>5</v>
      </c>
      <c r="AT185" s="30">
        <v>28</v>
      </c>
      <c r="AU185" s="42">
        <v>17</v>
      </c>
      <c r="AV185" s="43" t="s">
        <v>67</v>
      </c>
      <c r="AW185" s="30">
        <v>4</v>
      </c>
      <c r="AX185" s="30" t="s">
        <v>42</v>
      </c>
      <c r="AY185" s="44" t="s">
        <v>129</v>
      </c>
      <c r="AZ185" s="22"/>
      <c r="BA185" s="30" t="str">
        <f t="shared" si="37"/>
        <v>28-5</v>
      </c>
      <c r="BB185" s="35">
        <v>5</v>
      </c>
      <c r="BC185" s="36">
        <v>28</v>
      </c>
      <c r="BD185" s="45">
        <v>17</v>
      </c>
      <c r="BE185" s="43" t="s">
        <v>67</v>
      </c>
      <c r="BF185" s="38">
        <v>4</v>
      </c>
      <c r="BG185" s="30" t="s">
        <v>42</v>
      </c>
      <c r="BH185" s="44" t="s">
        <v>129</v>
      </c>
    </row>
    <row r="186" spans="37:60" ht="15" hidden="1" customHeight="1">
      <c r="AK186" s="22"/>
      <c r="AL186" s="22"/>
      <c r="AM186" s="22"/>
      <c r="AN186" s="22"/>
      <c r="AO186" s="22"/>
      <c r="AP186" s="22"/>
      <c r="AQ186" s="22"/>
      <c r="AR186" s="30" t="str">
        <f t="shared" si="36"/>
        <v>29-5</v>
      </c>
      <c r="AS186" s="30">
        <v>5</v>
      </c>
      <c r="AT186" s="30">
        <v>29</v>
      </c>
      <c r="AU186" s="42">
        <v>17</v>
      </c>
      <c r="AV186" s="43" t="s">
        <v>67</v>
      </c>
      <c r="AW186" s="30">
        <v>4</v>
      </c>
      <c r="AX186" s="30" t="s">
        <v>42</v>
      </c>
      <c r="AY186" s="44" t="s">
        <v>129</v>
      </c>
      <c r="AZ186" s="22"/>
      <c r="BA186" s="30" t="str">
        <f t="shared" si="37"/>
        <v>29-5</v>
      </c>
      <c r="BB186" s="35">
        <v>5</v>
      </c>
      <c r="BC186" s="36">
        <v>29</v>
      </c>
      <c r="BD186" s="45">
        <v>17</v>
      </c>
      <c r="BE186" s="43" t="s">
        <v>67</v>
      </c>
      <c r="BF186" s="38">
        <v>4</v>
      </c>
      <c r="BG186" s="30" t="s">
        <v>42</v>
      </c>
      <c r="BH186" s="44" t="s">
        <v>129</v>
      </c>
    </row>
    <row r="187" spans="37:60" ht="15" hidden="1" customHeight="1">
      <c r="AK187" s="22"/>
      <c r="AL187" s="22"/>
      <c r="AM187" s="22"/>
      <c r="AN187" s="22"/>
      <c r="AO187" s="22"/>
      <c r="AP187" s="22"/>
      <c r="AQ187" s="22"/>
      <c r="AR187" s="30" t="str">
        <f t="shared" si="36"/>
        <v>30-5</v>
      </c>
      <c r="AS187" s="30">
        <v>5</v>
      </c>
      <c r="AT187" s="30">
        <v>30</v>
      </c>
      <c r="AU187" s="42">
        <v>18</v>
      </c>
      <c r="AV187" s="43" t="s">
        <v>68</v>
      </c>
      <c r="AW187" s="30">
        <v>4</v>
      </c>
      <c r="AX187" s="30" t="s">
        <v>42</v>
      </c>
      <c r="AY187" s="44" t="s">
        <v>130</v>
      </c>
      <c r="AZ187" s="22"/>
      <c r="BA187" s="30" t="str">
        <f t="shared" si="37"/>
        <v>30-5</v>
      </c>
      <c r="BB187" s="35">
        <v>5</v>
      </c>
      <c r="BC187" s="36">
        <v>30</v>
      </c>
      <c r="BD187" s="45">
        <v>17</v>
      </c>
      <c r="BE187" s="43" t="s">
        <v>67</v>
      </c>
      <c r="BF187" s="38">
        <v>4</v>
      </c>
      <c r="BG187" s="30" t="s">
        <v>42</v>
      </c>
      <c r="BH187" s="44" t="s">
        <v>129</v>
      </c>
    </row>
    <row r="188" spans="37:60" ht="15" hidden="1" customHeight="1">
      <c r="AK188" s="22"/>
      <c r="AL188" s="22"/>
      <c r="AM188" s="22"/>
      <c r="AN188" s="22"/>
      <c r="AO188" s="22"/>
      <c r="AP188" s="22"/>
      <c r="AQ188" s="22"/>
      <c r="AR188" s="30" t="str">
        <f t="shared" si="36"/>
        <v>31-5</v>
      </c>
      <c r="AS188" s="30">
        <v>5</v>
      </c>
      <c r="AT188" s="30">
        <v>31</v>
      </c>
      <c r="AU188" s="42">
        <v>18</v>
      </c>
      <c r="AV188" s="43" t="s">
        <v>68</v>
      </c>
      <c r="AW188" s="30">
        <v>4</v>
      </c>
      <c r="AX188" s="30" t="s">
        <v>42</v>
      </c>
      <c r="AY188" s="44" t="s">
        <v>130</v>
      </c>
      <c r="AZ188" s="22"/>
      <c r="BA188" s="30" t="str">
        <f t="shared" si="37"/>
        <v>31-5</v>
      </c>
      <c r="BB188" s="35">
        <v>5</v>
      </c>
      <c r="BC188" s="36">
        <v>31</v>
      </c>
      <c r="BD188" s="45">
        <v>18</v>
      </c>
      <c r="BE188" s="43" t="s">
        <v>68</v>
      </c>
      <c r="BF188" s="38">
        <v>4</v>
      </c>
      <c r="BG188" s="30" t="s">
        <v>42</v>
      </c>
      <c r="BH188" s="44" t="s">
        <v>130</v>
      </c>
    </row>
    <row r="189" spans="37:60" ht="15" hidden="1" customHeight="1">
      <c r="AK189" s="22"/>
      <c r="AL189" s="22"/>
      <c r="AM189" s="22"/>
      <c r="AN189" s="22"/>
      <c r="AO189" s="22"/>
      <c r="AP189" s="22"/>
      <c r="AQ189" s="22"/>
      <c r="AR189" s="30" t="str">
        <f t="shared" si="36"/>
        <v>1-6</v>
      </c>
      <c r="AS189" s="30">
        <v>6</v>
      </c>
      <c r="AT189" s="30">
        <v>1</v>
      </c>
      <c r="AU189" s="42">
        <v>1</v>
      </c>
      <c r="AV189" s="43" t="s">
        <v>27</v>
      </c>
      <c r="AW189" s="30">
        <v>5</v>
      </c>
      <c r="AX189" s="30" t="s">
        <v>45</v>
      </c>
      <c r="AY189" s="44" t="s">
        <v>131</v>
      </c>
      <c r="AZ189" s="22"/>
      <c r="BA189" s="30" t="str">
        <f t="shared" si="37"/>
        <v>1-6</v>
      </c>
      <c r="BB189" s="35">
        <v>6</v>
      </c>
      <c r="BC189" s="36">
        <v>1</v>
      </c>
      <c r="BD189" s="45">
        <v>1</v>
      </c>
      <c r="BE189" s="43" t="s">
        <v>27</v>
      </c>
      <c r="BF189" s="38">
        <v>5</v>
      </c>
      <c r="BG189" s="30" t="s">
        <v>45</v>
      </c>
      <c r="BH189" s="44" t="s">
        <v>131</v>
      </c>
    </row>
    <row r="190" spans="37:60" ht="15" hidden="1" customHeight="1">
      <c r="AK190" s="22"/>
      <c r="AL190" s="22"/>
      <c r="AM190" s="22"/>
      <c r="AN190" s="22"/>
      <c r="AO190" s="22"/>
      <c r="AP190" s="22"/>
      <c r="AQ190" s="22"/>
      <c r="AR190" s="30" t="str">
        <f t="shared" si="36"/>
        <v>2-6</v>
      </c>
      <c r="AS190" s="30">
        <v>6</v>
      </c>
      <c r="AT190" s="30">
        <v>2</v>
      </c>
      <c r="AU190" s="42">
        <v>1</v>
      </c>
      <c r="AV190" s="43" t="s">
        <v>27</v>
      </c>
      <c r="AW190" s="30">
        <v>5</v>
      </c>
      <c r="AX190" s="30" t="s">
        <v>45</v>
      </c>
      <c r="AY190" s="44" t="s">
        <v>131</v>
      </c>
      <c r="AZ190" s="22"/>
      <c r="BA190" s="30" t="str">
        <f t="shared" si="37"/>
        <v>2-6</v>
      </c>
      <c r="BB190" s="35">
        <v>6</v>
      </c>
      <c r="BC190" s="36">
        <v>2</v>
      </c>
      <c r="BD190" s="45">
        <v>1</v>
      </c>
      <c r="BE190" s="43" t="s">
        <v>27</v>
      </c>
      <c r="BF190" s="38">
        <v>5</v>
      </c>
      <c r="BG190" s="30" t="s">
        <v>45</v>
      </c>
      <c r="BH190" s="44" t="s">
        <v>131</v>
      </c>
    </row>
    <row r="191" spans="37:60" ht="15" hidden="1" customHeight="1">
      <c r="AK191" s="22"/>
      <c r="AL191" s="22"/>
      <c r="AM191" s="22"/>
      <c r="AN191" s="22"/>
      <c r="AO191" s="22"/>
      <c r="AP191" s="22"/>
      <c r="AQ191" s="22"/>
      <c r="AR191" s="30" t="str">
        <f t="shared" si="36"/>
        <v>3-6</v>
      </c>
      <c r="AS191" s="30">
        <v>6</v>
      </c>
      <c r="AT191" s="30">
        <v>3</v>
      </c>
      <c r="AU191" s="42">
        <v>2</v>
      </c>
      <c r="AV191" s="43" t="s">
        <v>37</v>
      </c>
      <c r="AW191" s="30">
        <v>5</v>
      </c>
      <c r="AX191" s="30" t="s">
        <v>45</v>
      </c>
      <c r="AY191" s="44" t="s">
        <v>132</v>
      </c>
      <c r="AZ191" s="22"/>
      <c r="BA191" s="30" t="str">
        <f t="shared" si="37"/>
        <v>3-6</v>
      </c>
      <c r="BB191" s="35">
        <v>6</v>
      </c>
      <c r="BC191" s="36">
        <v>3</v>
      </c>
      <c r="BD191" s="45">
        <v>1</v>
      </c>
      <c r="BE191" s="43" t="s">
        <v>27</v>
      </c>
      <c r="BF191" s="38">
        <v>5</v>
      </c>
      <c r="BG191" s="30" t="s">
        <v>45</v>
      </c>
      <c r="BH191" s="44" t="s">
        <v>131</v>
      </c>
    </row>
    <row r="192" spans="37:60" ht="15" hidden="1" customHeight="1">
      <c r="AK192" s="22"/>
      <c r="AL192" s="22"/>
      <c r="AM192" s="22"/>
      <c r="AN192" s="22"/>
      <c r="AO192" s="22"/>
      <c r="AP192" s="22"/>
      <c r="AQ192" s="22"/>
      <c r="AR192" s="30" t="str">
        <f t="shared" si="36"/>
        <v>4-6</v>
      </c>
      <c r="AS192" s="30">
        <v>6</v>
      </c>
      <c r="AT192" s="30">
        <v>4</v>
      </c>
      <c r="AU192" s="42">
        <v>2</v>
      </c>
      <c r="AV192" s="43" t="s">
        <v>37</v>
      </c>
      <c r="AW192" s="30">
        <v>5</v>
      </c>
      <c r="AX192" s="30" t="s">
        <v>45</v>
      </c>
      <c r="AY192" s="44" t="s">
        <v>132</v>
      </c>
      <c r="AZ192" s="22"/>
      <c r="BA192" s="30" t="str">
        <f t="shared" si="37"/>
        <v>4-6</v>
      </c>
      <c r="BB192" s="35">
        <v>6</v>
      </c>
      <c r="BC192" s="36">
        <v>4</v>
      </c>
      <c r="BD192" s="45">
        <v>2</v>
      </c>
      <c r="BE192" s="43" t="s">
        <v>37</v>
      </c>
      <c r="BF192" s="38">
        <v>5</v>
      </c>
      <c r="BG192" s="30" t="s">
        <v>45</v>
      </c>
      <c r="BH192" s="44" t="s">
        <v>132</v>
      </c>
    </row>
    <row r="193" spans="37:60" ht="15" hidden="1" customHeight="1">
      <c r="AK193" s="22"/>
      <c r="AL193" s="22"/>
      <c r="AM193" s="22"/>
      <c r="AN193" s="22"/>
      <c r="AO193" s="22"/>
      <c r="AP193" s="22"/>
      <c r="AQ193" s="22"/>
      <c r="AR193" s="30" t="str">
        <f t="shared" si="36"/>
        <v>5-6</v>
      </c>
      <c r="AS193" s="30">
        <v>6</v>
      </c>
      <c r="AT193" s="30">
        <v>5</v>
      </c>
      <c r="AU193" s="42">
        <v>3</v>
      </c>
      <c r="AV193" s="43" t="s">
        <v>39</v>
      </c>
      <c r="AW193" s="30">
        <v>5</v>
      </c>
      <c r="AX193" s="30" t="s">
        <v>45</v>
      </c>
      <c r="AY193" s="44" t="s">
        <v>133</v>
      </c>
      <c r="AZ193" s="22"/>
      <c r="BA193" s="30" t="str">
        <f t="shared" si="37"/>
        <v>5-6</v>
      </c>
      <c r="BB193" s="35">
        <v>6</v>
      </c>
      <c r="BC193" s="36">
        <v>5</v>
      </c>
      <c r="BD193" s="45">
        <v>2</v>
      </c>
      <c r="BE193" s="43" t="s">
        <v>37</v>
      </c>
      <c r="BF193" s="38">
        <v>5</v>
      </c>
      <c r="BG193" s="30" t="s">
        <v>45</v>
      </c>
      <c r="BH193" s="44" t="s">
        <v>132</v>
      </c>
    </row>
    <row r="194" spans="37:60" ht="15" hidden="1" customHeight="1">
      <c r="AK194" s="22"/>
      <c r="AL194" s="22"/>
      <c r="AM194" s="22"/>
      <c r="AN194" s="22"/>
      <c r="AO194" s="22"/>
      <c r="AP194" s="22"/>
      <c r="AQ194" s="22"/>
      <c r="AR194" s="30" t="str">
        <f t="shared" si="36"/>
        <v>6-6</v>
      </c>
      <c r="AS194" s="30">
        <v>6</v>
      </c>
      <c r="AT194" s="30">
        <v>6</v>
      </c>
      <c r="AU194" s="42">
        <v>4</v>
      </c>
      <c r="AV194" s="43" t="s">
        <v>41</v>
      </c>
      <c r="AW194" s="30">
        <v>5</v>
      </c>
      <c r="AX194" s="30" t="s">
        <v>45</v>
      </c>
      <c r="AY194" s="44" t="s">
        <v>134</v>
      </c>
      <c r="AZ194" s="22"/>
      <c r="BA194" s="30" t="str">
        <f t="shared" si="37"/>
        <v>6-6</v>
      </c>
      <c r="BB194" s="35">
        <v>6</v>
      </c>
      <c r="BC194" s="36">
        <v>6</v>
      </c>
      <c r="BD194" s="45">
        <v>3</v>
      </c>
      <c r="BE194" s="43" t="s">
        <v>39</v>
      </c>
      <c r="BF194" s="38">
        <v>5</v>
      </c>
      <c r="BG194" s="30" t="s">
        <v>45</v>
      </c>
      <c r="BH194" s="44" t="s">
        <v>133</v>
      </c>
    </row>
    <row r="195" spans="37:60" ht="15" hidden="1" customHeight="1">
      <c r="AK195" s="22"/>
      <c r="AL195" s="22"/>
      <c r="AM195" s="22"/>
      <c r="AN195" s="22"/>
      <c r="AO195" s="22"/>
      <c r="AP195" s="22"/>
      <c r="AQ195" s="22"/>
      <c r="AR195" s="30" t="str">
        <f t="shared" si="36"/>
        <v>7-6</v>
      </c>
      <c r="AS195" s="30">
        <v>6</v>
      </c>
      <c r="AT195" s="30">
        <v>7</v>
      </c>
      <c r="AU195" s="42">
        <v>5</v>
      </c>
      <c r="AV195" s="43" t="s">
        <v>44</v>
      </c>
      <c r="AW195" s="30">
        <v>5</v>
      </c>
      <c r="AX195" s="30" t="s">
        <v>45</v>
      </c>
      <c r="AY195" s="44" t="s">
        <v>135</v>
      </c>
      <c r="AZ195" s="22"/>
      <c r="BA195" s="30" t="str">
        <f t="shared" si="37"/>
        <v>7-6</v>
      </c>
      <c r="BB195" s="35">
        <v>6</v>
      </c>
      <c r="BC195" s="36">
        <v>7</v>
      </c>
      <c r="BD195" s="45">
        <v>4</v>
      </c>
      <c r="BE195" s="43" t="s">
        <v>41</v>
      </c>
      <c r="BF195" s="38">
        <v>5</v>
      </c>
      <c r="BG195" s="30" t="s">
        <v>45</v>
      </c>
      <c r="BH195" s="44" t="s">
        <v>134</v>
      </c>
    </row>
    <row r="196" spans="37:60" ht="15" hidden="1" customHeight="1">
      <c r="AK196" s="22"/>
      <c r="AL196" s="22"/>
      <c r="AM196" s="22"/>
      <c r="AN196" s="22"/>
      <c r="AO196" s="22"/>
      <c r="AP196" s="22"/>
      <c r="AQ196" s="22"/>
      <c r="AR196" s="30" t="str">
        <f t="shared" si="36"/>
        <v>8-6</v>
      </c>
      <c r="AS196" s="30">
        <v>6</v>
      </c>
      <c r="AT196" s="30">
        <v>8</v>
      </c>
      <c r="AU196" s="42">
        <v>6</v>
      </c>
      <c r="AV196" s="43" t="s">
        <v>47</v>
      </c>
      <c r="AW196" s="30">
        <v>5</v>
      </c>
      <c r="AX196" s="30" t="s">
        <v>45</v>
      </c>
      <c r="AY196" s="44" t="s">
        <v>136</v>
      </c>
      <c r="AZ196" s="22"/>
      <c r="BA196" s="30" t="str">
        <f t="shared" si="37"/>
        <v>8-6</v>
      </c>
      <c r="BB196" s="35">
        <v>6</v>
      </c>
      <c r="BC196" s="36">
        <v>8</v>
      </c>
      <c r="BD196" s="45">
        <v>5</v>
      </c>
      <c r="BE196" s="43" t="s">
        <v>44</v>
      </c>
      <c r="BF196" s="38">
        <v>5</v>
      </c>
      <c r="BG196" s="30" t="s">
        <v>45</v>
      </c>
      <c r="BH196" s="44" t="s">
        <v>135</v>
      </c>
    </row>
    <row r="197" spans="37:60" ht="15" hidden="1" customHeight="1">
      <c r="AK197" s="22"/>
      <c r="AL197" s="22"/>
      <c r="AM197" s="22"/>
      <c r="AN197" s="22"/>
      <c r="AO197" s="22"/>
      <c r="AP197" s="22"/>
      <c r="AQ197" s="22"/>
      <c r="AR197" s="30" t="str">
        <f t="shared" si="36"/>
        <v>9-6</v>
      </c>
      <c r="AS197" s="30">
        <v>6</v>
      </c>
      <c r="AT197" s="30">
        <v>9</v>
      </c>
      <c r="AU197" s="42">
        <v>7</v>
      </c>
      <c r="AV197" s="43" t="s">
        <v>50</v>
      </c>
      <c r="AW197" s="30">
        <v>5</v>
      </c>
      <c r="AX197" s="30" t="s">
        <v>45</v>
      </c>
      <c r="AY197" s="44" t="s">
        <v>137</v>
      </c>
      <c r="AZ197" s="22"/>
      <c r="BA197" s="30" t="str">
        <f t="shared" si="37"/>
        <v>9-6</v>
      </c>
      <c r="BB197" s="35">
        <v>6</v>
      </c>
      <c r="BC197" s="36">
        <v>9</v>
      </c>
      <c r="BD197" s="45">
        <v>6</v>
      </c>
      <c r="BE197" s="43" t="s">
        <v>47</v>
      </c>
      <c r="BF197" s="38">
        <v>5</v>
      </c>
      <c r="BG197" s="30" t="s">
        <v>45</v>
      </c>
      <c r="BH197" s="44" t="s">
        <v>136</v>
      </c>
    </row>
    <row r="198" spans="37:60" ht="15" hidden="1" customHeight="1">
      <c r="AK198" s="22"/>
      <c r="AL198" s="22"/>
      <c r="AM198" s="22"/>
      <c r="AN198" s="22"/>
      <c r="AO198" s="22"/>
      <c r="AP198" s="22"/>
      <c r="AQ198" s="22"/>
      <c r="AR198" s="30" t="str">
        <f t="shared" si="36"/>
        <v>10-6</v>
      </c>
      <c r="AS198" s="30">
        <v>6</v>
      </c>
      <c r="AT198" s="30">
        <v>10</v>
      </c>
      <c r="AU198" s="42">
        <v>8</v>
      </c>
      <c r="AV198" s="43" t="s">
        <v>53</v>
      </c>
      <c r="AW198" s="30">
        <v>5</v>
      </c>
      <c r="AX198" s="30" t="s">
        <v>45</v>
      </c>
      <c r="AY198" s="44" t="s">
        <v>138</v>
      </c>
      <c r="AZ198" s="22"/>
      <c r="BA198" s="30" t="str">
        <f t="shared" si="37"/>
        <v>10-6</v>
      </c>
      <c r="BB198" s="35">
        <v>6</v>
      </c>
      <c r="BC198" s="36">
        <v>10</v>
      </c>
      <c r="BD198" s="45">
        <v>7</v>
      </c>
      <c r="BE198" s="43" t="s">
        <v>50</v>
      </c>
      <c r="BF198" s="38">
        <v>5</v>
      </c>
      <c r="BG198" s="30" t="s">
        <v>45</v>
      </c>
      <c r="BH198" s="44" t="s">
        <v>137</v>
      </c>
    </row>
    <row r="199" spans="37:60" ht="15" hidden="1" customHeight="1">
      <c r="AK199" s="22"/>
      <c r="AL199" s="22"/>
      <c r="AM199" s="22"/>
      <c r="AN199" s="22"/>
      <c r="AO199" s="22"/>
      <c r="AP199" s="22"/>
      <c r="AQ199" s="22"/>
      <c r="AR199" s="30" t="str">
        <f t="shared" si="36"/>
        <v>11-6</v>
      </c>
      <c r="AS199" s="30">
        <v>6</v>
      </c>
      <c r="AT199" s="30">
        <v>11</v>
      </c>
      <c r="AU199" s="42">
        <v>9</v>
      </c>
      <c r="AV199" s="43" t="s">
        <v>56</v>
      </c>
      <c r="AW199" s="30">
        <v>5</v>
      </c>
      <c r="AX199" s="30" t="s">
        <v>45</v>
      </c>
      <c r="AY199" s="44" t="s">
        <v>139</v>
      </c>
      <c r="AZ199" s="22"/>
      <c r="BA199" s="30" t="str">
        <f t="shared" si="37"/>
        <v>11-6</v>
      </c>
      <c r="BB199" s="35">
        <v>6</v>
      </c>
      <c r="BC199" s="36">
        <v>11</v>
      </c>
      <c r="BD199" s="45">
        <v>8</v>
      </c>
      <c r="BE199" s="43" t="s">
        <v>53</v>
      </c>
      <c r="BF199" s="38">
        <v>5</v>
      </c>
      <c r="BG199" s="30" t="s">
        <v>45</v>
      </c>
      <c r="BH199" s="44" t="s">
        <v>138</v>
      </c>
    </row>
    <row r="200" spans="37:60" ht="15" hidden="1" customHeight="1">
      <c r="AK200" s="22"/>
      <c r="AL200" s="22"/>
      <c r="AM200" s="22"/>
      <c r="AN200" s="22"/>
      <c r="AO200" s="22"/>
      <c r="AP200" s="22"/>
      <c r="AQ200" s="22"/>
      <c r="AR200" s="30" t="str">
        <f t="shared" si="36"/>
        <v>12-6</v>
      </c>
      <c r="AS200" s="30">
        <v>6</v>
      </c>
      <c r="AT200" s="30">
        <v>12</v>
      </c>
      <c r="AU200" s="42">
        <v>10</v>
      </c>
      <c r="AV200" s="43" t="s">
        <v>57</v>
      </c>
      <c r="AW200" s="30">
        <v>5</v>
      </c>
      <c r="AX200" s="30" t="s">
        <v>45</v>
      </c>
      <c r="AY200" s="44" t="s">
        <v>140</v>
      </c>
      <c r="AZ200" s="22"/>
      <c r="BA200" s="30" t="str">
        <f t="shared" si="37"/>
        <v>12-6</v>
      </c>
      <c r="BB200" s="35">
        <v>6</v>
      </c>
      <c r="BC200" s="36">
        <v>12</v>
      </c>
      <c r="BD200" s="45">
        <v>9</v>
      </c>
      <c r="BE200" s="43" t="s">
        <v>56</v>
      </c>
      <c r="BF200" s="38">
        <v>5</v>
      </c>
      <c r="BG200" s="30" t="s">
        <v>45</v>
      </c>
      <c r="BH200" s="44" t="s">
        <v>139</v>
      </c>
    </row>
    <row r="201" spans="37:60" ht="15" hidden="1" customHeight="1">
      <c r="AK201" s="22"/>
      <c r="AL201" s="22"/>
      <c r="AM201" s="22"/>
      <c r="AN201" s="22"/>
      <c r="AO201" s="22"/>
      <c r="AP201" s="22"/>
      <c r="AQ201" s="22"/>
      <c r="AR201" s="30" t="str">
        <f t="shared" si="36"/>
        <v>13-6</v>
      </c>
      <c r="AS201" s="30">
        <v>6</v>
      </c>
      <c r="AT201" s="30">
        <v>13</v>
      </c>
      <c r="AU201" s="42">
        <v>10</v>
      </c>
      <c r="AV201" s="43" t="s">
        <v>57</v>
      </c>
      <c r="AW201" s="30">
        <v>5</v>
      </c>
      <c r="AX201" s="30" t="s">
        <v>45</v>
      </c>
      <c r="AY201" s="44" t="s">
        <v>140</v>
      </c>
      <c r="AZ201" s="22"/>
      <c r="BA201" s="30" t="str">
        <f t="shared" si="37"/>
        <v>13-6</v>
      </c>
      <c r="BB201" s="35">
        <v>6</v>
      </c>
      <c r="BC201" s="36">
        <v>13</v>
      </c>
      <c r="BD201" s="45">
        <v>10</v>
      </c>
      <c r="BE201" s="43" t="s">
        <v>57</v>
      </c>
      <c r="BF201" s="38">
        <v>5</v>
      </c>
      <c r="BG201" s="30" t="s">
        <v>45</v>
      </c>
      <c r="BH201" s="44" t="s">
        <v>140</v>
      </c>
    </row>
    <row r="202" spans="37:60" ht="15" hidden="1" customHeight="1">
      <c r="AK202" s="22"/>
      <c r="AL202" s="22"/>
      <c r="AM202" s="22"/>
      <c r="AN202" s="22"/>
      <c r="AO202" s="22"/>
      <c r="AP202" s="22"/>
      <c r="AQ202" s="22"/>
      <c r="AR202" s="30" t="str">
        <f t="shared" si="36"/>
        <v>14-6</v>
      </c>
      <c r="AS202" s="30">
        <v>6</v>
      </c>
      <c r="AT202" s="30">
        <v>14</v>
      </c>
      <c r="AU202" s="42">
        <v>11</v>
      </c>
      <c r="AV202" s="43" t="s">
        <v>59</v>
      </c>
      <c r="AW202" s="30">
        <v>5</v>
      </c>
      <c r="AX202" s="30" t="s">
        <v>45</v>
      </c>
      <c r="AY202" s="44" t="s">
        <v>141</v>
      </c>
      <c r="AZ202" s="22"/>
      <c r="BA202" s="30" t="str">
        <f t="shared" si="37"/>
        <v>14-6</v>
      </c>
      <c r="BB202" s="35">
        <v>6</v>
      </c>
      <c r="BC202" s="36">
        <v>14</v>
      </c>
      <c r="BD202" s="45">
        <v>10</v>
      </c>
      <c r="BE202" s="43" t="s">
        <v>57</v>
      </c>
      <c r="BF202" s="38">
        <v>5</v>
      </c>
      <c r="BG202" s="30" t="s">
        <v>45</v>
      </c>
      <c r="BH202" s="44" t="s">
        <v>140</v>
      </c>
    </row>
    <row r="203" spans="37:60" ht="15" hidden="1" customHeight="1">
      <c r="AK203" s="22"/>
      <c r="AL203" s="22"/>
      <c r="AM203" s="22"/>
      <c r="AN203" s="22"/>
      <c r="AO203" s="22"/>
      <c r="AP203" s="22"/>
      <c r="AQ203" s="22"/>
      <c r="AR203" s="30" t="str">
        <f t="shared" si="36"/>
        <v>15-6</v>
      </c>
      <c r="AS203" s="30">
        <v>6</v>
      </c>
      <c r="AT203" s="30">
        <v>15</v>
      </c>
      <c r="AU203" s="42">
        <v>12</v>
      </c>
      <c r="AV203" s="43" t="s">
        <v>61</v>
      </c>
      <c r="AW203" s="30">
        <v>5</v>
      </c>
      <c r="AX203" s="30" t="s">
        <v>45</v>
      </c>
      <c r="AY203" s="44" t="s">
        <v>142</v>
      </c>
      <c r="AZ203" s="22"/>
      <c r="BA203" s="30" t="str">
        <f t="shared" si="37"/>
        <v>15-6</v>
      </c>
      <c r="BB203" s="35">
        <v>6</v>
      </c>
      <c r="BC203" s="36">
        <v>15</v>
      </c>
      <c r="BD203" s="45">
        <v>11</v>
      </c>
      <c r="BE203" s="43" t="s">
        <v>59</v>
      </c>
      <c r="BF203" s="38">
        <v>5</v>
      </c>
      <c r="BG203" s="30" t="s">
        <v>45</v>
      </c>
      <c r="BH203" s="44" t="s">
        <v>141</v>
      </c>
    </row>
    <row r="204" spans="37:60" ht="15" hidden="1" customHeight="1">
      <c r="AK204" s="22"/>
      <c r="AL204" s="22"/>
      <c r="AM204" s="22"/>
      <c r="AN204" s="22"/>
      <c r="AO204" s="22"/>
      <c r="AP204" s="22"/>
      <c r="AQ204" s="22"/>
      <c r="AR204" s="30" t="str">
        <f t="shared" si="36"/>
        <v>16-6</v>
      </c>
      <c r="AS204" s="30">
        <v>6</v>
      </c>
      <c r="AT204" s="30">
        <v>16</v>
      </c>
      <c r="AU204" s="42">
        <v>13</v>
      </c>
      <c r="AV204" s="43" t="s">
        <v>63</v>
      </c>
      <c r="AW204" s="30">
        <v>5</v>
      </c>
      <c r="AX204" s="30" t="s">
        <v>45</v>
      </c>
      <c r="AY204" s="44" t="s">
        <v>143</v>
      </c>
      <c r="AZ204" s="22"/>
      <c r="BA204" s="30" t="str">
        <f t="shared" si="37"/>
        <v>16-6</v>
      </c>
      <c r="BB204" s="35">
        <v>6</v>
      </c>
      <c r="BC204" s="36">
        <v>16</v>
      </c>
      <c r="BD204" s="45">
        <v>12</v>
      </c>
      <c r="BE204" s="43" t="s">
        <v>61</v>
      </c>
      <c r="BF204" s="38">
        <v>5</v>
      </c>
      <c r="BG204" s="30" t="s">
        <v>45</v>
      </c>
      <c r="BH204" s="44" t="s">
        <v>142</v>
      </c>
    </row>
    <row r="205" spans="37:60" ht="15" hidden="1" customHeight="1">
      <c r="AK205" s="22"/>
      <c r="AL205" s="22"/>
      <c r="AM205" s="22"/>
      <c r="AN205" s="22"/>
      <c r="AO205" s="22"/>
      <c r="AP205" s="22"/>
      <c r="AQ205" s="22"/>
      <c r="AR205" s="30" t="str">
        <f t="shared" si="36"/>
        <v>17-6</v>
      </c>
      <c r="AS205" s="30">
        <v>6</v>
      </c>
      <c r="AT205" s="30">
        <v>17</v>
      </c>
      <c r="AU205" s="42">
        <v>13</v>
      </c>
      <c r="AV205" s="43" t="s">
        <v>63</v>
      </c>
      <c r="AW205" s="30">
        <v>5</v>
      </c>
      <c r="AX205" s="30" t="s">
        <v>45</v>
      </c>
      <c r="AY205" s="44" t="s">
        <v>143</v>
      </c>
      <c r="AZ205" s="22"/>
      <c r="BA205" s="30" t="str">
        <f t="shared" si="37"/>
        <v>17-6</v>
      </c>
      <c r="BB205" s="35">
        <v>6</v>
      </c>
      <c r="BC205" s="36">
        <v>17</v>
      </c>
      <c r="BD205" s="45">
        <v>13</v>
      </c>
      <c r="BE205" s="43" t="s">
        <v>63</v>
      </c>
      <c r="BF205" s="38">
        <v>5</v>
      </c>
      <c r="BG205" s="30" t="s">
        <v>45</v>
      </c>
      <c r="BH205" s="44" t="s">
        <v>143</v>
      </c>
    </row>
    <row r="206" spans="37:60" ht="15" hidden="1" customHeight="1">
      <c r="AK206" s="22"/>
      <c r="AL206" s="22"/>
      <c r="AM206" s="22"/>
      <c r="AN206" s="22"/>
      <c r="AO206" s="22"/>
      <c r="AP206" s="22"/>
      <c r="AQ206" s="22"/>
      <c r="AR206" s="30" t="str">
        <f t="shared" si="36"/>
        <v>18-6</v>
      </c>
      <c r="AS206" s="30">
        <v>6</v>
      </c>
      <c r="AT206" s="30">
        <v>18</v>
      </c>
      <c r="AU206" s="42">
        <v>14</v>
      </c>
      <c r="AV206" s="43" t="s">
        <v>64</v>
      </c>
      <c r="AW206" s="30">
        <v>5</v>
      </c>
      <c r="AX206" s="30" t="s">
        <v>45</v>
      </c>
      <c r="AY206" s="44" t="s">
        <v>144</v>
      </c>
      <c r="AZ206" s="22"/>
      <c r="BA206" s="30" t="str">
        <f t="shared" si="37"/>
        <v>18-6</v>
      </c>
      <c r="BB206" s="35">
        <v>6</v>
      </c>
      <c r="BC206" s="36">
        <v>18</v>
      </c>
      <c r="BD206" s="45">
        <v>13</v>
      </c>
      <c r="BE206" s="43" t="s">
        <v>63</v>
      </c>
      <c r="BF206" s="38">
        <v>5</v>
      </c>
      <c r="BG206" s="30" t="s">
        <v>45</v>
      </c>
      <c r="BH206" s="44" t="s">
        <v>143</v>
      </c>
    </row>
    <row r="207" spans="37:60" ht="15" hidden="1" customHeight="1">
      <c r="AK207" s="22"/>
      <c r="AL207" s="22"/>
      <c r="AM207" s="22"/>
      <c r="AN207" s="22"/>
      <c r="AO207" s="22"/>
      <c r="AP207" s="22"/>
      <c r="AQ207" s="22"/>
      <c r="AR207" s="30" t="str">
        <f t="shared" si="36"/>
        <v>19-6</v>
      </c>
      <c r="AS207" s="30">
        <v>6</v>
      </c>
      <c r="AT207" s="30">
        <v>19</v>
      </c>
      <c r="AU207" s="42">
        <v>14</v>
      </c>
      <c r="AV207" s="43" t="s">
        <v>64</v>
      </c>
      <c r="AW207" s="30">
        <v>5</v>
      </c>
      <c r="AX207" s="30" t="s">
        <v>45</v>
      </c>
      <c r="AY207" s="44" t="s">
        <v>144</v>
      </c>
      <c r="AZ207" s="22"/>
      <c r="BA207" s="30" t="str">
        <f t="shared" si="37"/>
        <v>19-6</v>
      </c>
      <c r="BB207" s="35">
        <v>6</v>
      </c>
      <c r="BC207" s="36">
        <v>19</v>
      </c>
      <c r="BD207" s="45">
        <v>14</v>
      </c>
      <c r="BE207" s="43" t="s">
        <v>64</v>
      </c>
      <c r="BF207" s="38">
        <v>5</v>
      </c>
      <c r="BG207" s="30" t="s">
        <v>45</v>
      </c>
      <c r="BH207" s="44" t="s">
        <v>144</v>
      </c>
    </row>
    <row r="208" spans="37:60" ht="15" hidden="1" customHeight="1">
      <c r="AK208" s="22"/>
      <c r="AL208" s="22"/>
      <c r="AM208" s="22"/>
      <c r="AN208" s="22"/>
      <c r="AO208" s="22"/>
      <c r="AP208" s="22"/>
      <c r="AQ208" s="22"/>
      <c r="AR208" s="30" t="str">
        <f t="shared" si="36"/>
        <v>20-6</v>
      </c>
      <c r="AS208" s="30">
        <v>6</v>
      </c>
      <c r="AT208" s="30">
        <v>20</v>
      </c>
      <c r="AU208" s="42">
        <v>15</v>
      </c>
      <c r="AV208" s="43" t="s">
        <v>65</v>
      </c>
      <c r="AW208" s="30">
        <v>5</v>
      </c>
      <c r="AX208" s="30" t="s">
        <v>45</v>
      </c>
      <c r="AY208" s="44" t="s">
        <v>145</v>
      </c>
      <c r="AZ208" s="22"/>
      <c r="BA208" s="30" t="str">
        <f t="shared" si="37"/>
        <v>20-6</v>
      </c>
      <c r="BB208" s="35">
        <v>6</v>
      </c>
      <c r="BC208" s="36">
        <v>20</v>
      </c>
      <c r="BD208" s="45">
        <v>14</v>
      </c>
      <c r="BE208" s="43" t="s">
        <v>64</v>
      </c>
      <c r="BF208" s="38">
        <v>5</v>
      </c>
      <c r="BG208" s="30" t="s">
        <v>45</v>
      </c>
      <c r="BH208" s="44" t="s">
        <v>144</v>
      </c>
    </row>
    <row r="209" spans="37:60" ht="15" hidden="1" customHeight="1">
      <c r="AK209" s="22"/>
      <c r="AL209" s="22"/>
      <c r="AM209" s="22"/>
      <c r="AN209" s="22"/>
      <c r="AO209" s="22"/>
      <c r="AP209" s="22"/>
      <c r="AQ209" s="22"/>
      <c r="AR209" s="30" t="str">
        <f t="shared" si="36"/>
        <v>21-6</v>
      </c>
      <c r="AS209" s="30">
        <v>6</v>
      </c>
      <c r="AT209" s="30">
        <v>21</v>
      </c>
      <c r="AU209" s="42">
        <v>15</v>
      </c>
      <c r="AV209" s="43" t="s">
        <v>65</v>
      </c>
      <c r="AW209" s="30">
        <v>5</v>
      </c>
      <c r="AX209" s="30" t="s">
        <v>45</v>
      </c>
      <c r="AY209" s="44" t="s">
        <v>145</v>
      </c>
      <c r="AZ209" s="22"/>
      <c r="BA209" s="30" t="str">
        <f t="shared" si="37"/>
        <v>21-6</v>
      </c>
      <c r="BB209" s="35">
        <v>6</v>
      </c>
      <c r="BC209" s="36">
        <v>21</v>
      </c>
      <c r="BD209" s="45">
        <v>15</v>
      </c>
      <c r="BE209" s="43" t="s">
        <v>65</v>
      </c>
      <c r="BF209" s="38">
        <v>5</v>
      </c>
      <c r="BG209" s="30" t="s">
        <v>45</v>
      </c>
      <c r="BH209" s="44" t="s">
        <v>145</v>
      </c>
    </row>
    <row r="210" spans="37:60" ht="15" hidden="1" customHeight="1">
      <c r="AK210" s="22"/>
      <c r="AL210" s="22"/>
      <c r="AM210" s="22"/>
      <c r="AN210" s="22"/>
      <c r="AO210" s="22"/>
      <c r="AP210" s="22"/>
      <c r="AQ210" s="22"/>
      <c r="AR210" s="30" t="str">
        <f t="shared" si="36"/>
        <v>22-6</v>
      </c>
      <c r="AS210" s="30">
        <v>6</v>
      </c>
      <c r="AT210" s="30">
        <v>22</v>
      </c>
      <c r="AU210" s="42">
        <v>15</v>
      </c>
      <c r="AV210" s="43" t="s">
        <v>65</v>
      </c>
      <c r="AW210" s="30">
        <v>5</v>
      </c>
      <c r="AX210" s="30" t="s">
        <v>45</v>
      </c>
      <c r="AY210" s="44" t="s">
        <v>145</v>
      </c>
      <c r="AZ210" s="22"/>
      <c r="BA210" s="30" t="str">
        <f t="shared" si="37"/>
        <v>22-6</v>
      </c>
      <c r="BB210" s="35">
        <v>6</v>
      </c>
      <c r="BC210" s="36">
        <v>22</v>
      </c>
      <c r="BD210" s="45">
        <v>15</v>
      </c>
      <c r="BE210" s="43" t="s">
        <v>65</v>
      </c>
      <c r="BF210" s="38">
        <v>5</v>
      </c>
      <c r="BG210" s="30" t="s">
        <v>45</v>
      </c>
      <c r="BH210" s="44" t="s">
        <v>145</v>
      </c>
    </row>
    <row r="211" spans="37:60" ht="15" hidden="1" customHeight="1">
      <c r="AK211" s="22"/>
      <c r="AL211" s="22"/>
      <c r="AM211" s="22"/>
      <c r="AN211" s="22"/>
      <c r="AO211" s="22"/>
      <c r="AP211" s="22"/>
      <c r="AQ211" s="22"/>
      <c r="AR211" s="30" t="str">
        <f t="shared" si="36"/>
        <v>23-6</v>
      </c>
      <c r="AS211" s="30">
        <v>6</v>
      </c>
      <c r="AT211" s="30">
        <v>23</v>
      </c>
      <c r="AU211" s="42">
        <v>16</v>
      </c>
      <c r="AV211" s="43" t="s">
        <v>66</v>
      </c>
      <c r="AW211" s="30">
        <v>5</v>
      </c>
      <c r="AX211" s="30" t="s">
        <v>45</v>
      </c>
      <c r="AY211" s="44" t="s">
        <v>146</v>
      </c>
      <c r="AZ211" s="22"/>
      <c r="BA211" s="30" t="str">
        <f t="shared" si="37"/>
        <v>23-6</v>
      </c>
      <c r="BB211" s="35">
        <v>6</v>
      </c>
      <c r="BC211" s="36">
        <v>23</v>
      </c>
      <c r="BD211" s="45">
        <v>15</v>
      </c>
      <c r="BE211" s="43" t="s">
        <v>65</v>
      </c>
      <c r="BF211" s="38">
        <v>5</v>
      </c>
      <c r="BG211" s="30" t="s">
        <v>45</v>
      </c>
      <c r="BH211" s="44" t="s">
        <v>145</v>
      </c>
    </row>
    <row r="212" spans="37:60" ht="15" hidden="1" customHeight="1">
      <c r="AK212" s="22"/>
      <c r="AL212" s="22"/>
      <c r="AM212" s="22"/>
      <c r="AN212" s="22"/>
      <c r="AO212" s="22"/>
      <c r="AP212" s="22"/>
      <c r="AQ212" s="22"/>
      <c r="AR212" s="30" t="str">
        <f t="shared" si="36"/>
        <v>24-6</v>
      </c>
      <c r="AS212" s="30">
        <v>6</v>
      </c>
      <c r="AT212" s="30">
        <v>24</v>
      </c>
      <c r="AU212" s="42">
        <v>16</v>
      </c>
      <c r="AV212" s="43" t="s">
        <v>66</v>
      </c>
      <c r="AW212" s="30">
        <v>5</v>
      </c>
      <c r="AX212" s="30" t="s">
        <v>45</v>
      </c>
      <c r="AY212" s="44" t="s">
        <v>146</v>
      </c>
      <c r="AZ212" s="22"/>
      <c r="BA212" s="30" t="str">
        <f t="shared" si="37"/>
        <v>24-6</v>
      </c>
      <c r="BB212" s="35">
        <v>6</v>
      </c>
      <c r="BC212" s="36">
        <v>24</v>
      </c>
      <c r="BD212" s="45">
        <v>16</v>
      </c>
      <c r="BE212" s="43" t="s">
        <v>66</v>
      </c>
      <c r="BF212" s="38">
        <v>5</v>
      </c>
      <c r="BG212" s="30" t="s">
        <v>45</v>
      </c>
      <c r="BH212" s="44" t="s">
        <v>146</v>
      </c>
    </row>
    <row r="213" spans="37:60" ht="15" hidden="1" customHeight="1">
      <c r="AK213" s="22"/>
      <c r="AL213" s="22"/>
      <c r="AM213" s="22"/>
      <c r="AN213" s="22"/>
      <c r="AO213" s="22"/>
      <c r="AP213" s="22"/>
      <c r="AQ213" s="22"/>
      <c r="AR213" s="30" t="str">
        <f t="shared" si="36"/>
        <v>25-6</v>
      </c>
      <c r="AS213" s="30">
        <v>6</v>
      </c>
      <c r="AT213" s="30">
        <v>25</v>
      </c>
      <c r="AU213" s="42">
        <v>17</v>
      </c>
      <c r="AV213" s="43" t="s">
        <v>67</v>
      </c>
      <c r="AW213" s="30">
        <v>5</v>
      </c>
      <c r="AX213" s="30" t="s">
        <v>45</v>
      </c>
      <c r="AY213" s="44" t="s">
        <v>147</v>
      </c>
      <c r="AZ213" s="22"/>
      <c r="BA213" s="30" t="str">
        <f t="shared" si="37"/>
        <v>25-6</v>
      </c>
      <c r="BB213" s="35">
        <v>6</v>
      </c>
      <c r="BC213" s="36">
        <v>25</v>
      </c>
      <c r="BD213" s="45">
        <v>16</v>
      </c>
      <c r="BE213" s="43" t="s">
        <v>66</v>
      </c>
      <c r="BF213" s="38">
        <v>5</v>
      </c>
      <c r="BG213" s="30" t="s">
        <v>45</v>
      </c>
      <c r="BH213" s="44" t="s">
        <v>146</v>
      </c>
    </row>
    <row r="214" spans="37:60" ht="15" hidden="1" customHeight="1">
      <c r="AK214" s="22"/>
      <c r="AL214" s="22"/>
      <c r="AM214" s="22"/>
      <c r="AN214" s="22"/>
      <c r="AO214" s="22"/>
      <c r="AP214" s="22"/>
      <c r="AQ214" s="22"/>
      <c r="AR214" s="30" t="str">
        <f t="shared" si="36"/>
        <v>26-6</v>
      </c>
      <c r="AS214" s="30">
        <v>6</v>
      </c>
      <c r="AT214" s="30">
        <v>26</v>
      </c>
      <c r="AU214" s="42">
        <v>17</v>
      </c>
      <c r="AV214" s="43" t="s">
        <v>67</v>
      </c>
      <c r="AW214" s="30">
        <v>5</v>
      </c>
      <c r="AX214" s="30" t="s">
        <v>45</v>
      </c>
      <c r="AY214" s="44" t="s">
        <v>147</v>
      </c>
      <c r="AZ214" s="22"/>
      <c r="BA214" s="30" t="str">
        <f t="shared" si="37"/>
        <v>26-6</v>
      </c>
      <c r="BB214" s="35">
        <v>6</v>
      </c>
      <c r="BC214" s="36">
        <v>26</v>
      </c>
      <c r="BD214" s="45">
        <v>17</v>
      </c>
      <c r="BE214" s="43" t="s">
        <v>67</v>
      </c>
      <c r="BF214" s="38">
        <v>5</v>
      </c>
      <c r="BG214" s="30" t="s">
        <v>45</v>
      </c>
      <c r="BH214" s="44" t="s">
        <v>147</v>
      </c>
    </row>
    <row r="215" spans="37:60" ht="15" hidden="1" customHeight="1">
      <c r="AK215" s="22"/>
      <c r="AL215" s="22"/>
      <c r="AM215" s="22"/>
      <c r="AN215" s="22"/>
      <c r="AO215" s="22"/>
      <c r="AP215" s="22"/>
      <c r="AQ215" s="22"/>
      <c r="AR215" s="30" t="str">
        <f t="shared" si="36"/>
        <v>27-6</v>
      </c>
      <c r="AS215" s="30">
        <v>6</v>
      </c>
      <c r="AT215" s="30">
        <v>27</v>
      </c>
      <c r="AU215" s="42">
        <v>18</v>
      </c>
      <c r="AV215" s="43" t="s">
        <v>68</v>
      </c>
      <c r="AW215" s="30">
        <v>5</v>
      </c>
      <c r="AX215" s="30" t="s">
        <v>45</v>
      </c>
      <c r="AY215" s="44" t="s">
        <v>148</v>
      </c>
      <c r="AZ215" s="22"/>
      <c r="BA215" s="30" t="str">
        <f t="shared" si="37"/>
        <v>27-6</v>
      </c>
      <c r="BB215" s="35">
        <v>6</v>
      </c>
      <c r="BC215" s="36">
        <v>27</v>
      </c>
      <c r="BD215" s="45">
        <v>17</v>
      </c>
      <c r="BE215" s="43" t="s">
        <v>67</v>
      </c>
      <c r="BF215" s="38">
        <v>5</v>
      </c>
      <c r="BG215" s="30" t="s">
        <v>45</v>
      </c>
      <c r="BH215" s="44" t="s">
        <v>147</v>
      </c>
    </row>
    <row r="216" spans="37:60" ht="15" hidden="1" customHeight="1">
      <c r="AK216" s="22"/>
      <c r="AL216" s="22"/>
      <c r="AM216" s="22"/>
      <c r="AN216" s="22"/>
      <c r="AO216" s="22"/>
      <c r="AP216" s="22"/>
      <c r="AQ216" s="22"/>
      <c r="AR216" s="30" t="str">
        <f t="shared" si="36"/>
        <v>28-6</v>
      </c>
      <c r="AS216" s="30">
        <v>6</v>
      </c>
      <c r="AT216" s="30">
        <v>28</v>
      </c>
      <c r="AU216" s="42">
        <v>18</v>
      </c>
      <c r="AV216" s="43" t="s">
        <v>68</v>
      </c>
      <c r="AW216" s="30">
        <v>5</v>
      </c>
      <c r="AX216" s="30" t="s">
        <v>45</v>
      </c>
      <c r="AY216" s="44" t="s">
        <v>148</v>
      </c>
      <c r="AZ216" s="22"/>
      <c r="BA216" s="30" t="str">
        <f t="shared" si="37"/>
        <v>28-6</v>
      </c>
      <c r="BB216" s="35">
        <v>6</v>
      </c>
      <c r="BC216" s="36">
        <v>28</v>
      </c>
      <c r="BD216" s="45">
        <v>18</v>
      </c>
      <c r="BE216" s="43" t="s">
        <v>68</v>
      </c>
      <c r="BF216" s="38">
        <v>5</v>
      </c>
      <c r="BG216" s="30" t="s">
        <v>45</v>
      </c>
      <c r="BH216" s="44" t="s">
        <v>148</v>
      </c>
    </row>
    <row r="217" spans="37:60" ht="15" hidden="1" customHeight="1">
      <c r="AK217" s="22"/>
      <c r="AL217" s="22"/>
      <c r="AM217" s="22"/>
      <c r="AN217" s="22"/>
      <c r="AO217" s="22"/>
      <c r="AP217" s="22"/>
      <c r="AQ217" s="22"/>
      <c r="AR217" s="30" t="str">
        <f t="shared" si="36"/>
        <v>29-6</v>
      </c>
      <c r="AS217" s="30">
        <v>6</v>
      </c>
      <c r="AT217" s="30">
        <v>29</v>
      </c>
      <c r="AU217" s="42">
        <v>18</v>
      </c>
      <c r="AV217" s="43" t="s">
        <v>68</v>
      </c>
      <c r="AW217" s="30">
        <v>5</v>
      </c>
      <c r="AX217" s="30" t="s">
        <v>45</v>
      </c>
      <c r="AY217" s="44" t="s">
        <v>148</v>
      </c>
      <c r="AZ217" s="22"/>
      <c r="BA217" s="30" t="str">
        <f t="shared" si="37"/>
        <v>29-6</v>
      </c>
      <c r="BB217" s="35">
        <v>6</v>
      </c>
      <c r="BC217" s="36">
        <v>29</v>
      </c>
      <c r="BD217" s="45">
        <v>18</v>
      </c>
      <c r="BE217" s="43" t="s">
        <v>68</v>
      </c>
      <c r="BF217" s="38">
        <v>5</v>
      </c>
      <c r="BG217" s="30" t="s">
        <v>45</v>
      </c>
      <c r="BH217" s="44" t="s">
        <v>148</v>
      </c>
    </row>
    <row r="218" spans="37:60" ht="15" hidden="1" customHeight="1">
      <c r="AK218" s="22"/>
      <c r="AL218" s="22"/>
      <c r="AM218" s="22"/>
      <c r="AN218" s="22"/>
      <c r="AO218" s="22"/>
      <c r="AP218" s="22"/>
      <c r="AQ218" s="22"/>
      <c r="AR218" s="30" t="str">
        <f t="shared" si="36"/>
        <v>30-6</v>
      </c>
      <c r="AS218" s="30">
        <v>6</v>
      </c>
      <c r="AT218" s="30">
        <v>30</v>
      </c>
      <c r="AU218" s="42">
        <v>19</v>
      </c>
      <c r="AV218" s="43" t="s">
        <v>70</v>
      </c>
      <c r="AW218" s="30">
        <v>5</v>
      </c>
      <c r="AX218" s="30" t="s">
        <v>45</v>
      </c>
      <c r="AY218" s="44" t="s">
        <v>149</v>
      </c>
      <c r="AZ218" s="22"/>
      <c r="BA218" s="30" t="str">
        <f t="shared" si="37"/>
        <v>30-6</v>
      </c>
      <c r="BB218" s="35">
        <v>6</v>
      </c>
      <c r="BC218" s="36">
        <v>30</v>
      </c>
      <c r="BD218" s="45">
        <v>18</v>
      </c>
      <c r="BE218" s="43" t="s">
        <v>68</v>
      </c>
      <c r="BF218" s="38">
        <v>5</v>
      </c>
      <c r="BG218" s="30" t="s">
        <v>45</v>
      </c>
      <c r="BH218" s="44" t="s">
        <v>148</v>
      </c>
    </row>
    <row r="219" spans="37:60" ht="15" hidden="1" customHeight="1">
      <c r="AK219" s="22"/>
      <c r="AL219" s="22"/>
      <c r="AM219" s="22"/>
      <c r="AN219" s="22"/>
      <c r="AO219" s="22"/>
      <c r="AP219" s="22"/>
      <c r="AQ219" s="22"/>
      <c r="AR219" s="30" t="str">
        <f t="shared" si="36"/>
        <v>31-6</v>
      </c>
      <c r="AS219" s="30">
        <v>6</v>
      </c>
      <c r="AT219" s="30">
        <v>31</v>
      </c>
      <c r="AU219" s="42">
        <v>19</v>
      </c>
      <c r="AV219" s="43" t="s">
        <v>70</v>
      </c>
      <c r="AW219" s="30">
        <v>5</v>
      </c>
      <c r="AX219" s="30" t="s">
        <v>45</v>
      </c>
      <c r="AY219" s="44" t="s">
        <v>149</v>
      </c>
      <c r="AZ219" s="22"/>
      <c r="BA219" s="30" t="str">
        <f t="shared" si="37"/>
        <v>31-6</v>
      </c>
      <c r="BB219" s="35">
        <v>6</v>
      </c>
      <c r="BC219" s="36">
        <v>31</v>
      </c>
      <c r="BD219" s="45">
        <v>19</v>
      </c>
      <c r="BE219" s="43" t="s">
        <v>70</v>
      </c>
      <c r="BF219" s="38">
        <v>5</v>
      </c>
      <c r="BG219" s="30" t="s">
        <v>45</v>
      </c>
      <c r="BH219" s="44" t="s">
        <v>149</v>
      </c>
    </row>
    <row r="220" spans="37:60" ht="15" hidden="1" customHeight="1">
      <c r="AK220" s="22"/>
      <c r="AL220" s="22"/>
      <c r="AM220" s="22"/>
      <c r="AN220" s="22"/>
      <c r="AO220" s="22"/>
      <c r="AP220" s="22"/>
      <c r="AQ220" s="22"/>
      <c r="AR220" s="30" t="str">
        <f t="shared" si="36"/>
        <v>1-7</v>
      </c>
      <c r="AS220" s="30">
        <v>7</v>
      </c>
      <c r="AT220" s="30">
        <v>1</v>
      </c>
      <c r="AU220" s="42">
        <v>1</v>
      </c>
      <c r="AV220" s="43" t="s">
        <v>27</v>
      </c>
      <c r="AW220" s="30">
        <v>5</v>
      </c>
      <c r="AX220" s="30" t="s">
        <v>45</v>
      </c>
      <c r="AY220" s="44" t="s">
        <v>131</v>
      </c>
      <c r="AZ220" s="22"/>
      <c r="BA220" s="30" t="str">
        <f t="shared" si="37"/>
        <v>1-7</v>
      </c>
      <c r="BB220" s="35">
        <v>7</v>
      </c>
      <c r="BC220" s="36">
        <v>1</v>
      </c>
      <c r="BD220" s="45">
        <v>1</v>
      </c>
      <c r="BE220" s="43" t="s">
        <v>27</v>
      </c>
      <c r="BF220" s="38">
        <v>5</v>
      </c>
      <c r="BG220" s="30" t="s">
        <v>45</v>
      </c>
      <c r="BH220" s="44" t="s">
        <v>131</v>
      </c>
    </row>
    <row r="221" spans="37:60" ht="15" hidden="1" customHeight="1">
      <c r="AK221" s="22"/>
      <c r="AL221" s="22"/>
      <c r="AM221" s="22"/>
      <c r="AN221" s="22"/>
      <c r="AO221" s="22"/>
      <c r="AP221" s="22"/>
      <c r="AQ221" s="22"/>
      <c r="AR221" s="30" t="str">
        <f t="shared" si="36"/>
        <v>2-7</v>
      </c>
      <c r="AS221" s="30">
        <v>7</v>
      </c>
      <c r="AT221" s="30">
        <v>2</v>
      </c>
      <c r="AU221" s="42">
        <v>2</v>
      </c>
      <c r="AV221" s="43" t="s">
        <v>37</v>
      </c>
      <c r="AW221" s="30">
        <v>5</v>
      </c>
      <c r="AX221" s="30" t="s">
        <v>45</v>
      </c>
      <c r="AY221" s="44" t="s">
        <v>132</v>
      </c>
      <c r="AZ221" s="22"/>
      <c r="BA221" s="30" t="str">
        <f t="shared" si="37"/>
        <v>2-7</v>
      </c>
      <c r="BB221" s="35">
        <v>7</v>
      </c>
      <c r="BC221" s="36">
        <v>2</v>
      </c>
      <c r="BD221" s="45">
        <v>1</v>
      </c>
      <c r="BE221" s="43" t="s">
        <v>27</v>
      </c>
      <c r="BF221" s="38">
        <v>5</v>
      </c>
      <c r="BG221" s="30" t="s">
        <v>45</v>
      </c>
      <c r="BH221" s="44" t="s">
        <v>131</v>
      </c>
    </row>
    <row r="222" spans="37:60" ht="15" hidden="1" customHeight="1">
      <c r="AK222" s="22"/>
      <c r="AL222" s="22"/>
      <c r="AM222" s="22"/>
      <c r="AN222" s="22"/>
      <c r="AO222" s="22"/>
      <c r="AP222" s="22"/>
      <c r="AQ222" s="22"/>
      <c r="AR222" s="30" t="str">
        <f t="shared" si="36"/>
        <v>3-7</v>
      </c>
      <c r="AS222" s="30">
        <v>7</v>
      </c>
      <c r="AT222" s="30">
        <v>3</v>
      </c>
      <c r="AU222" s="42">
        <v>2</v>
      </c>
      <c r="AV222" s="43" t="s">
        <v>37</v>
      </c>
      <c r="AW222" s="30">
        <v>5</v>
      </c>
      <c r="AX222" s="30" t="s">
        <v>45</v>
      </c>
      <c r="AY222" s="44" t="s">
        <v>132</v>
      </c>
      <c r="AZ222" s="22"/>
      <c r="BA222" s="30" t="str">
        <f t="shared" si="37"/>
        <v>3-7</v>
      </c>
      <c r="BB222" s="35">
        <v>7</v>
      </c>
      <c r="BC222" s="36">
        <v>3</v>
      </c>
      <c r="BD222" s="45">
        <v>2</v>
      </c>
      <c r="BE222" s="43" t="s">
        <v>37</v>
      </c>
      <c r="BF222" s="38">
        <v>5</v>
      </c>
      <c r="BG222" s="30" t="s">
        <v>45</v>
      </c>
      <c r="BH222" s="44" t="s">
        <v>132</v>
      </c>
    </row>
    <row r="223" spans="37:60" ht="15" hidden="1" customHeight="1">
      <c r="AK223" s="22"/>
      <c r="AL223" s="22"/>
      <c r="AM223" s="22"/>
      <c r="AN223" s="22"/>
      <c r="AO223" s="22"/>
      <c r="AP223" s="22"/>
      <c r="AQ223" s="22"/>
      <c r="AR223" s="30" t="str">
        <f t="shared" si="36"/>
        <v>4-7</v>
      </c>
      <c r="AS223" s="30">
        <v>7</v>
      </c>
      <c r="AT223" s="30">
        <v>4</v>
      </c>
      <c r="AU223" s="42">
        <v>3</v>
      </c>
      <c r="AV223" s="43" t="s">
        <v>39</v>
      </c>
      <c r="AW223" s="30">
        <v>5</v>
      </c>
      <c r="AX223" s="30" t="s">
        <v>45</v>
      </c>
      <c r="AY223" s="44" t="s">
        <v>133</v>
      </c>
      <c r="AZ223" s="22"/>
      <c r="BA223" s="30" t="str">
        <f t="shared" si="37"/>
        <v>4-7</v>
      </c>
      <c r="BB223" s="35">
        <v>7</v>
      </c>
      <c r="BC223" s="36">
        <v>4</v>
      </c>
      <c r="BD223" s="45">
        <v>2</v>
      </c>
      <c r="BE223" s="43" t="s">
        <v>37</v>
      </c>
      <c r="BF223" s="38">
        <v>5</v>
      </c>
      <c r="BG223" s="30" t="s">
        <v>45</v>
      </c>
      <c r="BH223" s="44" t="s">
        <v>132</v>
      </c>
    </row>
    <row r="224" spans="37:60" ht="15" hidden="1" customHeight="1">
      <c r="AK224" s="22"/>
      <c r="AL224" s="22"/>
      <c r="AM224" s="22"/>
      <c r="AN224" s="22"/>
      <c r="AO224" s="22"/>
      <c r="AP224" s="22"/>
      <c r="AQ224" s="22"/>
      <c r="AR224" s="30" t="str">
        <f t="shared" si="36"/>
        <v>5-7</v>
      </c>
      <c r="AS224" s="30">
        <v>7</v>
      </c>
      <c r="AT224" s="30">
        <v>5</v>
      </c>
      <c r="AU224" s="42">
        <v>4</v>
      </c>
      <c r="AV224" s="43" t="s">
        <v>41</v>
      </c>
      <c r="AW224" s="30">
        <v>5</v>
      </c>
      <c r="AX224" s="30" t="s">
        <v>45</v>
      </c>
      <c r="AY224" s="44" t="s">
        <v>134</v>
      </c>
      <c r="AZ224" s="22"/>
      <c r="BA224" s="30" t="str">
        <f t="shared" si="37"/>
        <v>5-7</v>
      </c>
      <c r="BB224" s="35">
        <v>7</v>
      </c>
      <c r="BC224" s="36">
        <v>5</v>
      </c>
      <c r="BD224" s="45">
        <v>3</v>
      </c>
      <c r="BE224" s="43" t="s">
        <v>39</v>
      </c>
      <c r="BF224" s="38">
        <v>5</v>
      </c>
      <c r="BG224" s="30" t="s">
        <v>45</v>
      </c>
      <c r="BH224" s="44" t="s">
        <v>133</v>
      </c>
    </row>
    <row r="225" spans="37:60" ht="15" hidden="1" customHeight="1">
      <c r="AK225" s="22"/>
      <c r="AL225" s="22"/>
      <c r="AM225" s="22"/>
      <c r="AN225" s="22"/>
      <c r="AO225" s="22"/>
      <c r="AP225" s="22"/>
      <c r="AQ225" s="22"/>
      <c r="AR225" s="30" t="str">
        <f t="shared" si="36"/>
        <v>6-7</v>
      </c>
      <c r="AS225" s="30">
        <v>7</v>
      </c>
      <c r="AT225" s="30">
        <v>6</v>
      </c>
      <c r="AU225" s="42">
        <v>5</v>
      </c>
      <c r="AV225" s="43" t="s">
        <v>44</v>
      </c>
      <c r="AW225" s="30">
        <v>5</v>
      </c>
      <c r="AX225" s="30" t="s">
        <v>45</v>
      </c>
      <c r="AY225" s="44" t="s">
        <v>135</v>
      </c>
      <c r="AZ225" s="22"/>
      <c r="BA225" s="30" t="str">
        <f t="shared" si="37"/>
        <v>6-7</v>
      </c>
      <c r="BB225" s="35">
        <v>7</v>
      </c>
      <c r="BC225" s="36">
        <v>6</v>
      </c>
      <c r="BD225" s="45">
        <v>4</v>
      </c>
      <c r="BE225" s="43" t="s">
        <v>41</v>
      </c>
      <c r="BF225" s="38">
        <v>5</v>
      </c>
      <c r="BG225" s="30" t="s">
        <v>45</v>
      </c>
      <c r="BH225" s="44" t="s">
        <v>134</v>
      </c>
    </row>
    <row r="226" spans="37:60" ht="15" hidden="1" customHeight="1">
      <c r="AK226" s="22"/>
      <c r="AL226" s="22"/>
      <c r="AM226" s="22"/>
      <c r="AN226" s="22"/>
      <c r="AO226" s="22"/>
      <c r="AP226" s="22"/>
      <c r="AQ226" s="22"/>
      <c r="AR226" s="30" t="str">
        <f t="shared" si="36"/>
        <v>7-7</v>
      </c>
      <c r="AS226" s="30">
        <v>7</v>
      </c>
      <c r="AT226" s="30">
        <v>7</v>
      </c>
      <c r="AU226" s="42">
        <v>6</v>
      </c>
      <c r="AV226" s="43" t="s">
        <v>47</v>
      </c>
      <c r="AW226" s="30">
        <v>5</v>
      </c>
      <c r="AX226" s="30" t="s">
        <v>45</v>
      </c>
      <c r="AY226" s="44" t="s">
        <v>136</v>
      </c>
      <c r="AZ226" s="22"/>
      <c r="BA226" s="30" t="str">
        <f t="shared" si="37"/>
        <v>7-7</v>
      </c>
      <c r="BB226" s="35">
        <v>7</v>
      </c>
      <c r="BC226" s="36">
        <v>7</v>
      </c>
      <c r="BD226" s="45">
        <v>5</v>
      </c>
      <c r="BE226" s="43" t="s">
        <v>44</v>
      </c>
      <c r="BF226" s="38">
        <v>5</v>
      </c>
      <c r="BG226" s="30" t="s">
        <v>45</v>
      </c>
      <c r="BH226" s="44" t="s">
        <v>135</v>
      </c>
    </row>
    <row r="227" spans="37:60" ht="15" hidden="1" customHeight="1">
      <c r="AK227" s="22"/>
      <c r="AL227" s="22"/>
      <c r="AM227" s="22"/>
      <c r="AN227" s="22"/>
      <c r="AO227" s="22"/>
      <c r="AP227" s="22"/>
      <c r="AQ227" s="22"/>
      <c r="AR227" s="30" t="str">
        <f t="shared" ref="AR227:AR290" si="38">CONCATENATE(AT227,"-",AS227)</f>
        <v>8-7</v>
      </c>
      <c r="AS227" s="30">
        <v>7</v>
      </c>
      <c r="AT227" s="30">
        <v>8</v>
      </c>
      <c r="AU227" s="42">
        <v>7</v>
      </c>
      <c r="AV227" s="43" t="s">
        <v>50</v>
      </c>
      <c r="AW227" s="30">
        <v>5</v>
      </c>
      <c r="AX227" s="30" t="s">
        <v>45</v>
      </c>
      <c r="AY227" s="44" t="s">
        <v>137</v>
      </c>
      <c r="AZ227" s="22"/>
      <c r="BA227" s="30" t="str">
        <f t="shared" ref="BA227:BA290" si="39">CONCATENATE(BC227,"-",BB227)</f>
        <v>8-7</v>
      </c>
      <c r="BB227" s="35">
        <v>7</v>
      </c>
      <c r="BC227" s="36">
        <v>8</v>
      </c>
      <c r="BD227" s="45">
        <v>6</v>
      </c>
      <c r="BE227" s="43" t="s">
        <v>47</v>
      </c>
      <c r="BF227" s="38">
        <v>5</v>
      </c>
      <c r="BG227" s="30" t="s">
        <v>45</v>
      </c>
      <c r="BH227" s="44" t="s">
        <v>136</v>
      </c>
    </row>
    <row r="228" spans="37:60" ht="15" hidden="1" customHeight="1">
      <c r="AK228" s="22"/>
      <c r="AL228" s="22"/>
      <c r="AM228" s="22"/>
      <c r="AN228" s="22"/>
      <c r="AO228" s="22"/>
      <c r="AP228" s="22"/>
      <c r="AQ228" s="22"/>
      <c r="AR228" s="30" t="str">
        <f t="shared" si="38"/>
        <v>9-7</v>
      </c>
      <c r="AS228" s="30">
        <v>7</v>
      </c>
      <c r="AT228" s="30">
        <v>9</v>
      </c>
      <c r="AU228" s="42">
        <v>8</v>
      </c>
      <c r="AV228" s="43" t="s">
        <v>53</v>
      </c>
      <c r="AW228" s="30">
        <v>5</v>
      </c>
      <c r="AX228" s="30" t="s">
        <v>45</v>
      </c>
      <c r="AY228" s="44" t="s">
        <v>138</v>
      </c>
      <c r="AZ228" s="22"/>
      <c r="BA228" s="30" t="str">
        <f t="shared" si="39"/>
        <v>9-7</v>
      </c>
      <c r="BB228" s="35">
        <v>7</v>
      </c>
      <c r="BC228" s="36">
        <v>9</v>
      </c>
      <c r="BD228" s="45">
        <v>7</v>
      </c>
      <c r="BE228" s="43" t="s">
        <v>50</v>
      </c>
      <c r="BF228" s="38">
        <v>5</v>
      </c>
      <c r="BG228" s="30" t="s">
        <v>45</v>
      </c>
      <c r="BH228" s="44" t="s">
        <v>137</v>
      </c>
    </row>
    <row r="229" spans="37:60" ht="15" hidden="1" customHeight="1">
      <c r="AK229" s="22"/>
      <c r="AL229" s="22"/>
      <c r="AM229" s="22"/>
      <c r="AN229" s="22"/>
      <c r="AO229" s="22"/>
      <c r="AP229" s="22"/>
      <c r="AQ229" s="22"/>
      <c r="AR229" s="30" t="str">
        <f t="shared" si="38"/>
        <v>10-7</v>
      </c>
      <c r="AS229" s="30">
        <v>7</v>
      </c>
      <c r="AT229" s="30">
        <v>10</v>
      </c>
      <c r="AU229" s="42">
        <v>9</v>
      </c>
      <c r="AV229" s="43" t="s">
        <v>56</v>
      </c>
      <c r="AW229" s="30">
        <v>5</v>
      </c>
      <c r="AX229" s="30" t="s">
        <v>45</v>
      </c>
      <c r="AY229" s="44" t="s">
        <v>139</v>
      </c>
      <c r="AZ229" s="22"/>
      <c r="BA229" s="30" t="str">
        <f t="shared" si="39"/>
        <v>10-7</v>
      </c>
      <c r="BB229" s="35">
        <v>7</v>
      </c>
      <c r="BC229" s="36">
        <v>10</v>
      </c>
      <c r="BD229" s="45">
        <v>8</v>
      </c>
      <c r="BE229" s="43" t="s">
        <v>53</v>
      </c>
      <c r="BF229" s="38">
        <v>5</v>
      </c>
      <c r="BG229" s="30" t="s">
        <v>45</v>
      </c>
      <c r="BH229" s="44" t="s">
        <v>138</v>
      </c>
    </row>
    <row r="230" spans="37:60" ht="15" hidden="1" customHeight="1">
      <c r="AK230" s="22"/>
      <c r="AL230" s="22"/>
      <c r="AM230" s="22"/>
      <c r="AN230" s="22"/>
      <c r="AO230" s="22"/>
      <c r="AP230" s="22"/>
      <c r="AQ230" s="22"/>
      <c r="AR230" s="30" t="str">
        <f t="shared" si="38"/>
        <v>11-7</v>
      </c>
      <c r="AS230" s="30">
        <v>7</v>
      </c>
      <c r="AT230" s="30">
        <v>11</v>
      </c>
      <c r="AU230" s="42">
        <v>10</v>
      </c>
      <c r="AV230" s="43" t="s">
        <v>57</v>
      </c>
      <c r="AW230" s="30">
        <v>5</v>
      </c>
      <c r="AX230" s="30" t="s">
        <v>45</v>
      </c>
      <c r="AY230" s="44" t="s">
        <v>140</v>
      </c>
      <c r="AZ230" s="22"/>
      <c r="BA230" s="30" t="str">
        <f t="shared" si="39"/>
        <v>11-7</v>
      </c>
      <c r="BB230" s="35">
        <v>7</v>
      </c>
      <c r="BC230" s="36">
        <v>11</v>
      </c>
      <c r="BD230" s="45">
        <v>9</v>
      </c>
      <c r="BE230" s="43" t="s">
        <v>56</v>
      </c>
      <c r="BF230" s="38">
        <v>5</v>
      </c>
      <c r="BG230" s="30" t="s">
        <v>45</v>
      </c>
      <c r="BH230" s="44" t="s">
        <v>139</v>
      </c>
    </row>
    <row r="231" spans="37:60" ht="15" hidden="1" customHeight="1">
      <c r="AK231" s="22"/>
      <c r="AL231" s="22"/>
      <c r="AM231" s="22"/>
      <c r="AN231" s="22"/>
      <c r="AO231" s="22"/>
      <c r="AP231" s="22"/>
      <c r="AQ231" s="22"/>
      <c r="AR231" s="30" t="str">
        <f t="shared" si="38"/>
        <v>12-7</v>
      </c>
      <c r="AS231" s="30">
        <v>7</v>
      </c>
      <c r="AT231" s="30">
        <v>12</v>
      </c>
      <c r="AU231" s="42">
        <v>10</v>
      </c>
      <c r="AV231" s="43" t="s">
        <v>57</v>
      </c>
      <c r="AW231" s="30">
        <v>5</v>
      </c>
      <c r="AX231" s="30" t="s">
        <v>45</v>
      </c>
      <c r="AY231" s="44" t="s">
        <v>140</v>
      </c>
      <c r="AZ231" s="22"/>
      <c r="BA231" s="30" t="str">
        <f t="shared" si="39"/>
        <v>12-7</v>
      </c>
      <c r="BB231" s="35">
        <v>7</v>
      </c>
      <c r="BC231" s="36">
        <v>12</v>
      </c>
      <c r="BD231" s="45">
        <v>10</v>
      </c>
      <c r="BE231" s="43" t="s">
        <v>57</v>
      </c>
      <c r="BF231" s="38">
        <v>5</v>
      </c>
      <c r="BG231" s="30" t="s">
        <v>45</v>
      </c>
      <c r="BH231" s="44" t="s">
        <v>140</v>
      </c>
    </row>
    <row r="232" spans="37:60" ht="15" hidden="1" customHeight="1">
      <c r="AK232" s="22"/>
      <c r="AL232" s="22"/>
      <c r="AM232" s="22"/>
      <c r="AN232" s="22"/>
      <c r="AO232" s="22"/>
      <c r="AP232" s="22"/>
      <c r="AQ232" s="22"/>
      <c r="AR232" s="30" t="str">
        <f t="shared" si="38"/>
        <v>13-7</v>
      </c>
      <c r="AS232" s="30">
        <v>7</v>
      </c>
      <c r="AT232" s="30">
        <v>13</v>
      </c>
      <c r="AU232" s="42">
        <v>11</v>
      </c>
      <c r="AV232" s="43" t="s">
        <v>59</v>
      </c>
      <c r="AW232" s="30">
        <v>5</v>
      </c>
      <c r="AX232" s="30" t="s">
        <v>45</v>
      </c>
      <c r="AY232" s="44" t="s">
        <v>141</v>
      </c>
      <c r="AZ232" s="22"/>
      <c r="BA232" s="30" t="str">
        <f t="shared" si="39"/>
        <v>13-7</v>
      </c>
      <c r="BB232" s="35">
        <v>7</v>
      </c>
      <c r="BC232" s="36">
        <v>13</v>
      </c>
      <c r="BD232" s="45">
        <v>10</v>
      </c>
      <c r="BE232" s="43" t="s">
        <v>57</v>
      </c>
      <c r="BF232" s="38">
        <v>5</v>
      </c>
      <c r="BG232" s="30" t="s">
        <v>45</v>
      </c>
      <c r="BH232" s="44" t="s">
        <v>140</v>
      </c>
    </row>
    <row r="233" spans="37:60" ht="15" hidden="1" customHeight="1">
      <c r="AK233" s="22"/>
      <c r="AL233" s="22"/>
      <c r="AM233" s="22"/>
      <c r="AN233" s="22"/>
      <c r="AO233" s="22"/>
      <c r="AP233" s="22"/>
      <c r="AQ233" s="22"/>
      <c r="AR233" s="30" t="str">
        <f t="shared" si="38"/>
        <v>14-7</v>
      </c>
      <c r="AS233" s="30">
        <v>7</v>
      </c>
      <c r="AT233" s="30">
        <v>14</v>
      </c>
      <c r="AU233" s="42">
        <v>12</v>
      </c>
      <c r="AV233" s="43" t="s">
        <v>61</v>
      </c>
      <c r="AW233" s="30">
        <v>5</v>
      </c>
      <c r="AX233" s="30" t="s">
        <v>45</v>
      </c>
      <c r="AY233" s="44" t="s">
        <v>142</v>
      </c>
      <c r="AZ233" s="22"/>
      <c r="BA233" s="30" t="str">
        <f t="shared" si="39"/>
        <v>14-7</v>
      </c>
      <c r="BB233" s="35">
        <v>7</v>
      </c>
      <c r="BC233" s="36">
        <v>14</v>
      </c>
      <c r="BD233" s="45">
        <v>11</v>
      </c>
      <c r="BE233" s="43" t="s">
        <v>59</v>
      </c>
      <c r="BF233" s="38">
        <v>5</v>
      </c>
      <c r="BG233" s="30" t="s">
        <v>45</v>
      </c>
      <c r="BH233" s="44" t="s">
        <v>141</v>
      </c>
    </row>
    <row r="234" spans="37:60" ht="15" hidden="1" customHeight="1">
      <c r="AK234" s="22"/>
      <c r="AL234" s="22"/>
      <c r="AM234" s="22"/>
      <c r="AN234" s="22"/>
      <c r="AO234" s="22"/>
      <c r="AP234" s="22"/>
      <c r="AQ234" s="22"/>
      <c r="AR234" s="30" t="str">
        <f t="shared" si="38"/>
        <v>15-7</v>
      </c>
      <c r="AS234" s="30">
        <v>7</v>
      </c>
      <c r="AT234" s="30">
        <v>15</v>
      </c>
      <c r="AU234" s="42">
        <v>13</v>
      </c>
      <c r="AV234" s="43" t="s">
        <v>63</v>
      </c>
      <c r="AW234" s="30">
        <v>5</v>
      </c>
      <c r="AX234" s="30" t="s">
        <v>45</v>
      </c>
      <c r="AY234" s="44" t="s">
        <v>143</v>
      </c>
      <c r="AZ234" s="22"/>
      <c r="BA234" s="30" t="str">
        <f t="shared" si="39"/>
        <v>15-7</v>
      </c>
      <c r="BB234" s="35">
        <v>7</v>
      </c>
      <c r="BC234" s="36">
        <v>15</v>
      </c>
      <c r="BD234" s="45">
        <v>12</v>
      </c>
      <c r="BE234" s="43" t="s">
        <v>61</v>
      </c>
      <c r="BF234" s="38">
        <v>5</v>
      </c>
      <c r="BG234" s="30" t="s">
        <v>45</v>
      </c>
      <c r="BH234" s="44" t="s">
        <v>142</v>
      </c>
    </row>
    <row r="235" spans="37:60" ht="15" hidden="1" customHeight="1">
      <c r="AK235" s="22"/>
      <c r="AL235" s="22"/>
      <c r="AM235" s="22"/>
      <c r="AN235" s="22"/>
      <c r="AO235" s="22"/>
      <c r="AP235" s="22"/>
      <c r="AQ235" s="22"/>
      <c r="AR235" s="30" t="str">
        <f t="shared" si="38"/>
        <v>16-7</v>
      </c>
      <c r="AS235" s="30">
        <v>7</v>
      </c>
      <c r="AT235" s="30">
        <v>16</v>
      </c>
      <c r="AU235" s="42">
        <v>14</v>
      </c>
      <c r="AV235" s="43" t="s">
        <v>64</v>
      </c>
      <c r="AW235" s="30">
        <v>5</v>
      </c>
      <c r="AX235" s="30" t="s">
        <v>45</v>
      </c>
      <c r="AY235" s="44" t="s">
        <v>144</v>
      </c>
      <c r="AZ235" s="22"/>
      <c r="BA235" s="30" t="str">
        <f t="shared" si="39"/>
        <v>16-7</v>
      </c>
      <c r="BB235" s="35">
        <v>7</v>
      </c>
      <c r="BC235" s="36">
        <v>16</v>
      </c>
      <c r="BD235" s="45">
        <v>13</v>
      </c>
      <c r="BE235" s="43" t="s">
        <v>63</v>
      </c>
      <c r="BF235" s="38">
        <v>5</v>
      </c>
      <c r="BG235" s="30" t="s">
        <v>45</v>
      </c>
      <c r="BH235" s="44" t="s">
        <v>143</v>
      </c>
    </row>
    <row r="236" spans="37:60" ht="15" hidden="1" customHeight="1">
      <c r="AK236" s="22"/>
      <c r="AL236" s="22"/>
      <c r="AM236" s="22"/>
      <c r="AN236" s="22"/>
      <c r="AO236" s="22"/>
      <c r="AP236" s="22"/>
      <c r="AQ236" s="22"/>
      <c r="AR236" s="30" t="str">
        <f t="shared" si="38"/>
        <v>17-7</v>
      </c>
      <c r="AS236" s="30">
        <v>7</v>
      </c>
      <c r="AT236" s="30">
        <v>17</v>
      </c>
      <c r="AU236" s="42">
        <v>14</v>
      </c>
      <c r="AV236" s="43" t="s">
        <v>64</v>
      </c>
      <c r="AW236" s="30">
        <v>5</v>
      </c>
      <c r="AX236" s="30" t="s">
        <v>45</v>
      </c>
      <c r="AY236" s="44" t="s">
        <v>144</v>
      </c>
      <c r="AZ236" s="22"/>
      <c r="BA236" s="30" t="str">
        <f t="shared" si="39"/>
        <v>17-7</v>
      </c>
      <c r="BB236" s="35">
        <v>7</v>
      </c>
      <c r="BC236" s="36">
        <v>17</v>
      </c>
      <c r="BD236" s="45">
        <v>14</v>
      </c>
      <c r="BE236" s="43" t="s">
        <v>64</v>
      </c>
      <c r="BF236" s="38">
        <v>5</v>
      </c>
      <c r="BG236" s="30" t="s">
        <v>45</v>
      </c>
      <c r="BH236" s="44" t="s">
        <v>144</v>
      </c>
    </row>
    <row r="237" spans="37:60" ht="15" hidden="1" customHeight="1">
      <c r="AK237" s="22"/>
      <c r="AL237" s="22"/>
      <c r="AM237" s="22"/>
      <c r="AN237" s="22"/>
      <c r="AO237" s="22"/>
      <c r="AP237" s="22"/>
      <c r="AQ237" s="22"/>
      <c r="AR237" s="30" t="str">
        <f t="shared" si="38"/>
        <v>18-7</v>
      </c>
      <c r="AS237" s="30">
        <v>7</v>
      </c>
      <c r="AT237" s="30">
        <v>18</v>
      </c>
      <c r="AU237" s="42">
        <v>15</v>
      </c>
      <c r="AV237" s="43" t="s">
        <v>65</v>
      </c>
      <c r="AW237" s="30">
        <v>5</v>
      </c>
      <c r="AX237" s="30" t="s">
        <v>45</v>
      </c>
      <c r="AY237" s="44" t="s">
        <v>145</v>
      </c>
      <c r="AZ237" s="22"/>
      <c r="BA237" s="30" t="str">
        <f t="shared" si="39"/>
        <v>18-7</v>
      </c>
      <c r="BB237" s="35">
        <v>7</v>
      </c>
      <c r="BC237" s="36">
        <v>18</v>
      </c>
      <c r="BD237" s="45">
        <v>14</v>
      </c>
      <c r="BE237" s="43" t="s">
        <v>64</v>
      </c>
      <c r="BF237" s="38">
        <v>5</v>
      </c>
      <c r="BG237" s="30" t="s">
        <v>45</v>
      </c>
      <c r="BH237" s="44" t="s">
        <v>144</v>
      </c>
    </row>
    <row r="238" spans="37:60" ht="15" hidden="1" customHeight="1">
      <c r="AK238" s="22"/>
      <c r="AL238" s="22"/>
      <c r="AM238" s="22"/>
      <c r="AN238" s="22"/>
      <c r="AO238" s="22"/>
      <c r="AP238" s="22"/>
      <c r="AQ238" s="22"/>
      <c r="AR238" s="30" t="str">
        <f t="shared" si="38"/>
        <v>19-7</v>
      </c>
      <c r="AS238" s="30">
        <v>7</v>
      </c>
      <c r="AT238" s="30">
        <v>19</v>
      </c>
      <c r="AU238" s="42">
        <v>15</v>
      </c>
      <c r="AV238" s="43" t="s">
        <v>65</v>
      </c>
      <c r="AW238" s="30">
        <v>5</v>
      </c>
      <c r="AX238" s="30" t="s">
        <v>45</v>
      </c>
      <c r="AY238" s="44" t="s">
        <v>145</v>
      </c>
      <c r="AZ238" s="22"/>
      <c r="BA238" s="30" t="str">
        <f t="shared" si="39"/>
        <v>19-7</v>
      </c>
      <c r="BB238" s="35">
        <v>7</v>
      </c>
      <c r="BC238" s="36">
        <v>19</v>
      </c>
      <c r="BD238" s="45">
        <v>15</v>
      </c>
      <c r="BE238" s="43" t="s">
        <v>65</v>
      </c>
      <c r="BF238" s="38">
        <v>5</v>
      </c>
      <c r="BG238" s="30" t="s">
        <v>45</v>
      </c>
      <c r="BH238" s="44" t="s">
        <v>145</v>
      </c>
    </row>
    <row r="239" spans="37:60" ht="15" hidden="1" customHeight="1">
      <c r="AK239" s="22"/>
      <c r="AL239" s="22"/>
      <c r="AM239" s="22"/>
      <c r="AN239" s="22"/>
      <c r="AO239" s="22"/>
      <c r="AP239" s="22"/>
      <c r="AQ239" s="22"/>
      <c r="AR239" s="30" t="str">
        <f t="shared" si="38"/>
        <v>20-7</v>
      </c>
      <c r="AS239" s="30">
        <v>7</v>
      </c>
      <c r="AT239" s="30">
        <v>20</v>
      </c>
      <c r="AU239" s="42">
        <v>16</v>
      </c>
      <c r="AV239" s="43" t="s">
        <v>66</v>
      </c>
      <c r="AW239" s="30">
        <v>5</v>
      </c>
      <c r="AX239" s="30" t="s">
        <v>45</v>
      </c>
      <c r="AY239" s="44" t="s">
        <v>146</v>
      </c>
      <c r="AZ239" s="22"/>
      <c r="BA239" s="30" t="str">
        <f t="shared" si="39"/>
        <v>20-7</v>
      </c>
      <c r="BB239" s="35">
        <v>7</v>
      </c>
      <c r="BC239" s="36">
        <v>20</v>
      </c>
      <c r="BD239" s="45">
        <v>15</v>
      </c>
      <c r="BE239" s="43" t="s">
        <v>65</v>
      </c>
      <c r="BF239" s="38">
        <v>5</v>
      </c>
      <c r="BG239" s="30" t="s">
        <v>45</v>
      </c>
      <c r="BH239" s="44" t="s">
        <v>145</v>
      </c>
    </row>
    <row r="240" spans="37:60" ht="15" hidden="1" customHeight="1">
      <c r="AK240" s="22"/>
      <c r="AL240" s="22"/>
      <c r="AM240" s="22"/>
      <c r="AN240" s="22"/>
      <c r="AO240" s="22"/>
      <c r="AP240" s="22"/>
      <c r="AQ240" s="22"/>
      <c r="AR240" s="30" t="str">
        <f t="shared" si="38"/>
        <v>21-7</v>
      </c>
      <c r="AS240" s="30">
        <v>7</v>
      </c>
      <c r="AT240" s="30">
        <v>21</v>
      </c>
      <c r="AU240" s="42">
        <v>16</v>
      </c>
      <c r="AV240" s="43" t="s">
        <v>66</v>
      </c>
      <c r="AW240" s="30">
        <v>5</v>
      </c>
      <c r="AX240" s="30" t="s">
        <v>45</v>
      </c>
      <c r="AY240" s="44" t="s">
        <v>146</v>
      </c>
      <c r="AZ240" s="22"/>
      <c r="BA240" s="30" t="str">
        <f t="shared" si="39"/>
        <v>21-7</v>
      </c>
      <c r="BB240" s="35">
        <v>7</v>
      </c>
      <c r="BC240" s="36">
        <v>21</v>
      </c>
      <c r="BD240" s="45">
        <v>16</v>
      </c>
      <c r="BE240" s="43" t="s">
        <v>66</v>
      </c>
      <c r="BF240" s="38">
        <v>5</v>
      </c>
      <c r="BG240" s="30" t="s">
        <v>45</v>
      </c>
      <c r="BH240" s="44" t="s">
        <v>146</v>
      </c>
    </row>
    <row r="241" spans="37:60" ht="15" hidden="1" customHeight="1">
      <c r="AK241" s="22"/>
      <c r="AL241" s="22"/>
      <c r="AM241" s="22"/>
      <c r="AN241" s="22"/>
      <c r="AO241" s="22"/>
      <c r="AP241" s="22"/>
      <c r="AQ241" s="22"/>
      <c r="AR241" s="30" t="str">
        <f t="shared" si="38"/>
        <v>22-7</v>
      </c>
      <c r="AS241" s="30">
        <v>7</v>
      </c>
      <c r="AT241" s="30">
        <v>22</v>
      </c>
      <c r="AU241" s="42">
        <v>16</v>
      </c>
      <c r="AV241" s="43" t="s">
        <v>66</v>
      </c>
      <c r="AW241" s="30">
        <v>5</v>
      </c>
      <c r="AX241" s="30" t="s">
        <v>45</v>
      </c>
      <c r="AY241" s="44" t="s">
        <v>146</v>
      </c>
      <c r="AZ241" s="22"/>
      <c r="BA241" s="30" t="str">
        <f t="shared" si="39"/>
        <v>22-7</v>
      </c>
      <c r="BB241" s="35">
        <v>7</v>
      </c>
      <c r="BC241" s="36">
        <v>22</v>
      </c>
      <c r="BD241" s="45">
        <v>16</v>
      </c>
      <c r="BE241" s="43" t="s">
        <v>66</v>
      </c>
      <c r="BF241" s="38">
        <v>5</v>
      </c>
      <c r="BG241" s="30" t="s">
        <v>45</v>
      </c>
      <c r="BH241" s="44" t="s">
        <v>146</v>
      </c>
    </row>
    <row r="242" spans="37:60" ht="15" hidden="1" customHeight="1">
      <c r="AK242" s="22"/>
      <c r="AL242" s="22"/>
      <c r="AM242" s="22"/>
      <c r="AN242" s="22"/>
      <c r="AO242" s="22"/>
      <c r="AP242" s="22"/>
      <c r="AQ242" s="22"/>
      <c r="AR242" s="30" t="str">
        <f t="shared" si="38"/>
        <v>23-7</v>
      </c>
      <c r="AS242" s="30">
        <v>7</v>
      </c>
      <c r="AT242" s="30">
        <v>23</v>
      </c>
      <c r="AU242" s="42">
        <v>17</v>
      </c>
      <c r="AV242" s="43" t="s">
        <v>67</v>
      </c>
      <c r="AW242" s="30">
        <v>5</v>
      </c>
      <c r="AX242" s="30" t="s">
        <v>45</v>
      </c>
      <c r="AY242" s="44" t="s">
        <v>147</v>
      </c>
      <c r="AZ242" s="22"/>
      <c r="BA242" s="30" t="str">
        <f t="shared" si="39"/>
        <v>23-7</v>
      </c>
      <c r="BB242" s="35">
        <v>7</v>
      </c>
      <c r="BC242" s="36">
        <v>23</v>
      </c>
      <c r="BD242" s="45">
        <v>16</v>
      </c>
      <c r="BE242" s="43" t="s">
        <v>66</v>
      </c>
      <c r="BF242" s="38">
        <v>5</v>
      </c>
      <c r="BG242" s="30" t="s">
        <v>45</v>
      </c>
      <c r="BH242" s="44" t="s">
        <v>146</v>
      </c>
    </row>
    <row r="243" spans="37:60" ht="15" hidden="1" customHeight="1">
      <c r="AK243" s="22"/>
      <c r="AL243" s="22"/>
      <c r="AM243" s="22"/>
      <c r="AN243" s="22"/>
      <c r="AO243" s="22"/>
      <c r="AP243" s="22"/>
      <c r="AQ243" s="22"/>
      <c r="AR243" s="30" t="str">
        <f t="shared" si="38"/>
        <v>24-7</v>
      </c>
      <c r="AS243" s="30">
        <v>7</v>
      </c>
      <c r="AT243" s="30">
        <v>24</v>
      </c>
      <c r="AU243" s="42">
        <v>17</v>
      </c>
      <c r="AV243" s="43" t="s">
        <v>67</v>
      </c>
      <c r="AW243" s="30">
        <v>5</v>
      </c>
      <c r="AX243" s="30" t="s">
        <v>45</v>
      </c>
      <c r="AY243" s="44" t="s">
        <v>147</v>
      </c>
      <c r="AZ243" s="22"/>
      <c r="BA243" s="30" t="str">
        <f t="shared" si="39"/>
        <v>24-7</v>
      </c>
      <c r="BB243" s="35">
        <v>7</v>
      </c>
      <c r="BC243" s="36">
        <v>24</v>
      </c>
      <c r="BD243" s="45">
        <v>17</v>
      </c>
      <c r="BE243" s="43" t="s">
        <v>67</v>
      </c>
      <c r="BF243" s="38">
        <v>5</v>
      </c>
      <c r="BG243" s="30" t="s">
        <v>45</v>
      </c>
      <c r="BH243" s="44" t="s">
        <v>147</v>
      </c>
    </row>
    <row r="244" spans="37:60" ht="15" hidden="1" customHeight="1">
      <c r="AK244" s="22"/>
      <c r="AL244" s="22"/>
      <c r="AM244" s="22"/>
      <c r="AN244" s="22"/>
      <c r="AO244" s="22"/>
      <c r="AP244" s="22"/>
      <c r="AQ244" s="22"/>
      <c r="AR244" s="30" t="str">
        <f t="shared" si="38"/>
        <v>25-7</v>
      </c>
      <c r="AS244" s="30">
        <v>7</v>
      </c>
      <c r="AT244" s="30">
        <v>25</v>
      </c>
      <c r="AU244" s="42">
        <v>18</v>
      </c>
      <c r="AV244" s="43" t="s">
        <v>68</v>
      </c>
      <c r="AW244" s="30">
        <v>5</v>
      </c>
      <c r="AX244" s="30" t="s">
        <v>45</v>
      </c>
      <c r="AY244" s="44" t="s">
        <v>148</v>
      </c>
      <c r="AZ244" s="22"/>
      <c r="BA244" s="30" t="str">
        <f t="shared" si="39"/>
        <v>25-7</v>
      </c>
      <c r="BB244" s="35">
        <v>7</v>
      </c>
      <c r="BC244" s="36">
        <v>25</v>
      </c>
      <c r="BD244" s="45">
        <v>17</v>
      </c>
      <c r="BE244" s="43" t="s">
        <v>67</v>
      </c>
      <c r="BF244" s="38">
        <v>5</v>
      </c>
      <c r="BG244" s="30" t="s">
        <v>45</v>
      </c>
      <c r="BH244" s="44" t="s">
        <v>147</v>
      </c>
    </row>
    <row r="245" spans="37:60" ht="15" hidden="1" customHeight="1">
      <c r="AK245" s="22"/>
      <c r="AL245" s="22"/>
      <c r="AM245" s="22"/>
      <c r="AN245" s="22"/>
      <c r="AO245" s="22"/>
      <c r="AP245" s="22"/>
      <c r="AQ245" s="22"/>
      <c r="AR245" s="30" t="str">
        <f t="shared" si="38"/>
        <v>26-7</v>
      </c>
      <c r="AS245" s="30">
        <v>7</v>
      </c>
      <c r="AT245" s="30">
        <v>26</v>
      </c>
      <c r="AU245" s="42">
        <v>18</v>
      </c>
      <c r="AV245" s="43" t="s">
        <v>68</v>
      </c>
      <c r="AW245" s="30">
        <v>5</v>
      </c>
      <c r="AX245" s="30" t="s">
        <v>45</v>
      </c>
      <c r="AY245" s="44" t="s">
        <v>148</v>
      </c>
      <c r="AZ245" s="22"/>
      <c r="BA245" s="30" t="str">
        <f t="shared" si="39"/>
        <v>26-7</v>
      </c>
      <c r="BB245" s="35">
        <v>7</v>
      </c>
      <c r="BC245" s="36">
        <v>26</v>
      </c>
      <c r="BD245" s="45">
        <v>18</v>
      </c>
      <c r="BE245" s="43" t="s">
        <v>68</v>
      </c>
      <c r="BF245" s="38">
        <v>5</v>
      </c>
      <c r="BG245" s="30" t="s">
        <v>45</v>
      </c>
      <c r="BH245" s="44" t="s">
        <v>148</v>
      </c>
    </row>
    <row r="246" spans="37:60" ht="15" hidden="1" customHeight="1">
      <c r="AK246" s="22"/>
      <c r="AL246" s="22"/>
      <c r="AM246" s="22"/>
      <c r="AN246" s="22"/>
      <c r="AO246" s="22"/>
      <c r="AP246" s="22"/>
      <c r="AQ246" s="22"/>
      <c r="AR246" s="30" t="str">
        <f t="shared" si="38"/>
        <v>27-7</v>
      </c>
      <c r="AS246" s="30">
        <v>7</v>
      </c>
      <c r="AT246" s="30">
        <v>27</v>
      </c>
      <c r="AU246" s="42">
        <v>19</v>
      </c>
      <c r="AV246" s="43" t="s">
        <v>70</v>
      </c>
      <c r="AW246" s="30">
        <v>5</v>
      </c>
      <c r="AX246" s="30" t="s">
        <v>45</v>
      </c>
      <c r="AY246" s="44" t="s">
        <v>149</v>
      </c>
      <c r="AZ246" s="22"/>
      <c r="BA246" s="30" t="str">
        <f t="shared" si="39"/>
        <v>27-7</v>
      </c>
      <c r="BB246" s="35">
        <v>7</v>
      </c>
      <c r="BC246" s="36">
        <v>27</v>
      </c>
      <c r="BD246" s="45">
        <v>18</v>
      </c>
      <c r="BE246" s="43" t="s">
        <v>68</v>
      </c>
      <c r="BF246" s="38">
        <v>5</v>
      </c>
      <c r="BG246" s="30" t="s">
        <v>45</v>
      </c>
      <c r="BH246" s="44" t="s">
        <v>148</v>
      </c>
    </row>
    <row r="247" spans="37:60" ht="15" hidden="1" customHeight="1">
      <c r="AK247" s="22"/>
      <c r="AL247" s="22"/>
      <c r="AM247" s="22"/>
      <c r="AN247" s="22"/>
      <c r="AO247" s="22"/>
      <c r="AP247" s="22"/>
      <c r="AQ247" s="22"/>
      <c r="AR247" s="30" t="str">
        <f t="shared" si="38"/>
        <v>28-7</v>
      </c>
      <c r="AS247" s="30">
        <v>7</v>
      </c>
      <c r="AT247" s="30">
        <v>28</v>
      </c>
      <c r="AU247" s="42">
        <v>19</v>
      </c>
      <c r="AV247" s="43" t="s">
        <v>70</v>
      </c>
      <c r="AW247" s="30">
        <v>5</v>
      </c>
      <c r="AX247" s="30" t="s">
        <v>45</v>
      </c>
      <c r="AY247" s="44" t="s">
        <v>149</v>
      </c>
      <c r="AZ247" s="22"/>
      <c r="BA247" s="30" t="str">
        <f t="shared" si="39"/>
        <v>28-7</v>
      </c>
      <c r="BB247" s="35">
        <v>7</v>
      </c>
      <c r="BC247" s="36">
        <v>28</v>
      </c>
      <c r="BD247" s="45">
        <v>19</v>
      </c>
      <c r="BE247" s="43" t="s">
        <v>70</v>
      </c>
      <c r="BF247" s="38">
        <v>5</v>
      </c>
      <c r="BG247" s="30" t="s">
        <v>45</v>
      </c>
      <c r="BH247" s="44" t="s">
        <v>149</v>
      </c>
    </row>
    <row r="248" spans="37:60" ht="15" hidden="1" customHeight="1">
      <c r="AK248" s="22"/>
      <c r="AL248" s="22"/>
      <c r="AM248" s="22"/>
      <c r="AN248" s="22"/>
      <c r="AO248" s="22"/>
      <c r="AP248" s="22"/>
      <c r="AQ248" s="22"/>
      <c r="AR248" s="30" t="str">
        <f t="shared" si="38"/>
        <v>29-7</v>
      </c>
      <c r="AS248" s="30">
        <v>7</v>
      </c>
      <c r="AT248" s="30">
        <v>29</v>
      </c>
      <c r="AU248" s="42">
        <v>19</v>
      </c>
      <c r="AV248" s="43" t="s">
        <v>70</v>
      </c>
      <c r="AW248" s="30">
        <v>5</v>
      </c>
      <c r="AX248" s="30" t="s">
        <v>45</v>
      </c>
      <c r="AY248" s="44" t="s">
        <v>149</v>
      </c>
      <c r="AZ248" s="22"/>
      <c r="BA248" s="30" t="str">
        <f t="shared" si="39"/>
        <v>29-7</v>
      </c>
      <c r="BB248" s="35">
        <v>7</v>
      </c>
      <c r="BC248" s="36">
        <v>29</v>
      </c>
      <c r="BD248" s="45">
        <v>19</v>
      </c>
      <c r="BE248" s="43" t="s">
        <v>70</v>
      </c>
      <c r="BF248" s="38">
        <v>5</v>
      </c>
      <c r="BG248" s="30" t="s">
        <v>45</v>
      </c>
      <c r="BH248" s="44" t="s">
        <v>149</v>
      </c>
    </row>
    <row r="249" spans="37:60" ht="15" hidden="1" customHeight="1">
      <c r="AK249" s="22"/>
      <c r="AL249" s="22"/>
      <c r="AM249" s="22"/>
      <c r="AN249" s="22"/>
      <c r="AO249" s="22"/>
      <c r="AP249" s="22"/>
      <c r="AQ249" s="22"/>
      <c r="AR249" s="30" t="str">
        <f t="shared" si="38"/>
        <v>30-7</v>
      </c>
      <c r="AS249" s="30">
        <v>7</v>
      </c>
      <c r="AT249" s="30">
        <v>30</v>
      </c>
      <c r="AU249" s="42">
        <v>20</v>
      </c>
      <c r="AV249" s="43" t="s">
        <v>71</v>
      </c>
      <c r="AW249" s="30">
        <v>5</v>
      </c>
      <c r="AX249" s="30" t="s">
        <v>45</v>
      </c>
      <c r="AY249" s="44" t="s">
        <v>150</v>
      </c>
      <c r="AZ249" s="22"/>
      <c r="BA249" s="30" t="str">
        <f t="shared" si="39"/>
        <v>30-7</v>
      </c>
      <c r="BB249" s="35">
        <v>7</v>
      </c>
      <c r="BC249" s="36">
        <v>30</v>
      </c>
      <c r="BD249" s="45">
        <v>19</v>
      </c>
      <c r="BE249" s="43" t="s">
        <v>70</v>
      </c>
      <c r="BF249" s="38">
        <v>5</v>
      </c>
      <c r="BG249" s="30" t="s">
        <v>45</v>
      </c>
      <c r="BH249" s="44" t="s">
        <v>149</v>
      </c>
    </row>
    <row r="250" spans="37:60" ht="15" hidden="1" customHeight="1">
      <c r="AK250" s="22"/>
      <c r="AL250" s="22"/>
      <c r="AM250" s="22"/>
      <c r="AN250" s="22"/>
      <c r="AO250" s="22"/>
      <c r="AP250" s="22"/>
      <c r="AQ250" s="22"/>
      <c r="AR250" s="30" t="str">
        <f t="shared" si="38"/>
        <v>31-7</v>
      </c>
      <c r="AS250" s="30">
        <v>7</v>
      </c>
      <c r="AT250" s="30">
        <v>31</v>
      </c>
      <c r="AU250" s="42">
        <v>20</v>
      </c>
      <c r="AV250" s="43" t="s">
        <v>71</v>
      </c>
      <c r="AW250" s="30">
        <v>5</v>
      </c>
      <c r="AX250" s="30" t="s">
        <v>45</v>
      </c>
      <c r="AY250" s="44" t="s">
        <v>150</v>
      </c>
      <c r="AZ250" s="22"/>
      <c r="BA250" s="30" t="str">
        <f t="shared" si="39"/>
        <v>31-7</v>
      </c>
      <c r="BB250" s="35">
        <v>7</v>
      </c>
      <c r="BC250" s="36">
        <v>31</v>
      </c>
      <c r="BD250" s="45">
        <v>20</v>
      </c>
      <c r="BE250" s="43" t="s">
        <v>71</v>
      </c>
      <c r="BF250" s="38">
        <v>5</v>
      </c>
      <c r="BG250" s="30" t="s">
        <v>45</v>
      </c>
      <c r="BH250" s="44" t="s">
        <v>150</v>
      </c>
    </row>
    <row r="251" spans="37:60" ht="15" hidden="1" customHeight="1">
      <c r="AK251" s="22"/>
      <c r="AL251" s="22"/>
      <c r="AM251" s="22"/>
      <c r="AN251" s="22"/>
      <c r="AO251" s="22"/>
      <c r="AP251" s="22"/>
      <c r="AQ251" s="22"/>
      <c r="AR251" s="30" t="str">
        <f t="shared" si="38"/>
        <v>1-8</v>
      </c>
      <c r="AS251" s="30">
        <v>8</v>
      </c>
      <c r="AT251" s="30">
        <v>1</v>
      </c>
      <c r="AU251" s="42">
        <v>1</v>
      </c>
      <c r="AV251" s="43" t="s">
        <v>27</v>
      </c>
      <c r="AW251" s="30">
        <v>6</v>
      </c>
      <c r="AX251" s="30" t="s">
        <v>48</v>
      </c>
      <c r="AY251" s="44" t="s">
        <v>151</v>
      </c>
      <c r="AZ251" s="22"/>
      <c r="BA251" s="30" t="str">
        <f t="shared" si="39"/>
        <v>1-8</v>
      </c>
      <c r="BB251" s="35">
        <v>8</v>
      </c>
      <c r="BC251" s="36">
        <v>1</v>
      </c>
      <c r="BD251" s="45">
        <v>1</v>
      </c>
      <c r="BE251" s="43" t="s">
        <v>27</v>
      </c>
      <c r="BF251" s="38">
        <v>6</v>
      </c>
      <c r="BG251" s="30" t="s">
        <v>48</v>
      </c>
      <c r="BH251" s="44" t="s">
        <v>151</v>
      </c>
    </row>
    <row r="252" spans="37:60" ht="15" hidden="1" customHeight="1">
      <c r="AK252" s="22"/>
      <c r="AL252" s="22"/>
      <c r="AM252" s="22"/>
      <c r="AN252" s="22"/>
      <c r="AO252" s="22"/>
      <c r="AP252" s="22"/>
      <c r="AQ252" s="22"/>
      <c r="AR252" s="30" t="str">
        <f t="shared" si="38"/>
        <v>2-8</v>
      </c>
      <c r="AS252" s="30">
        <v>8</v>
      </c>
      <c r="AT252" s="30">
        <v>2</v>
      </c>
      <c r="AU252" s="42">
        <v>1</v>
      </c>
      <c r="AV252" s="43" t="s">
        <v>27</v>
      </c>
      <c r="AW252" s="30">
        <v>6</v>
      </c>
      <c r="AX252" s="30" t="s">
        <v>48</v>
      </c>
      <c r="AY252" s="44" t="s">
        <v>151</v>
      </c>
      <c r="AZ252" s="22"/>
      <c r="BA252" s="30" t="str">
        <f t="shared" si="39"/>
        <v>2-8</v>
      </c>
      <c r="BB252" s="35">
        <v>8</v>
      </c>
      <c r="BC252" s="36">
        <v>2</v>
      </c>
      <c r="BD252" s="45">
        <v>1</v>
      </c>
      <c r="BE252" s="43" t="s">
        <v>27</v>
      </c>
      <c r="BF252" s="38">
        <v>6</v>
      </c>
      <c r="BG252" s="30" t="s">
        <v>48</v>
      </c>
      <c r="BH252" s="44" t="s">
        <v>151</v>
      </c>
    </row>
    <row r="253" spans="37:60" ht="15" hidden="1" customHeight="1">
      <c r="AK253" s="22"/>
      <c r="AL253" s="22"/>
      <c r="AM253" s="22"/>
      <c r="AN253" s="22"/>
      <c r="AO253" s="22"/>
      <c r="AP253" s="22"/>
      <c r="AQ253" s="22"/>
      <c r="AR253" s="30" t="str">
        <f t="shared" si="38"/>
        <v>3-8</v>
      </c>
      <c r="AS253" s="30">
        <v>8</v>
      </c>
      <c r="AT253" s="30">
        <v>3</v>
      </c>
      <c r="AU253" s="42">
        <v>2</v>
      </c>
      <c r="AV253" s="43" t="s">
        <v>37</v>
      </c>
      <c r="AW253" s="30">
        <v>6</v>
      </c>
      <c r="AX253" s="30" t="s">
        <v>48</v>
      </c>
      <c r="AY253" s="44" t="s">
        <v>152</v>
      </c>
      <c r="AZ253" s="22"/>
      <c r="BA253" s="30" t="str">
        <f t="shared" si="39"/>
        <v>3-8</v>
      </c>
      <c r="BB253" s="35">
        <v>8</v>
      </c>
      <c r="BC253" s="36">
        <v>3</v>
      </c>
      <c r="BD253" s="45">
        <v>1</v>
      </c>
      <c r="BE253" s="43" t="s">
        <v>27</v>
      </c>
      <c r="BF253" s="38">
        <v>6</v>
      </c>
      <c r="BG253" s="30" t="s">
        <v>48</v>
      </c>
      <c r="BH253" s="44" t="s">
        <v>151</v>
      </c>
    </row>
    <row r="254" spans="37:60" ht="15" hidden="1" customHeight="1">
      <c r="AK254" s="22"/>
      <c r="AL254" s="22"/>
      <c r="AM254" s="22"/>
      <c r="AN254" s="22"/>
      <c r="AO254" s="22"/>
      <c r="AP254" s="22"/>
      <c r="AQ254" s="22"/>
      <c r="AR254" s="30" t="str">
        <f t="shared" si="38"/>
        <v>4-8</v>
      </c>
      <c r="AS254" s="30">
        <v>8</v>
      </c>
      <c r="AT254" s="30">
        <v>4</v>
      </c>
      <c r="AU254" s="42">
        <v>3</v>
      </c>
      <c r="AV254" s="43" t="s">
        <v>39</v>
      </c>
      <c r="AW254" s="30">
        <v>6</v>
      </c>
      <c r="AX254" s="30" t="s">
        <v>48</v>
      </c>
      <c r="AY254" s="44" t="s">
        <v>153</v>
      </c>
      <c r="AZ254" s="22"/>
      <c r="BA254" s="30" t="str">
        <f t="shared" si="39"/>
        <v>4-8</v>
      </c>
      <c r="BB254" s="35">
        <v>8</v>
      </c>
      <c r="BC254" s="36">
        <v>4</v>
      </c>
      <c r="BD254" s="45">
        <v>2</v>
      </c>
      <c r="BE254" s="43" t="s">
        <v>37</v>
      </c>
      <c r="BF254" s="38">
        <v>6</v>
      </c>
      <c r="BG254" s="30" t="s">
        <v>48</v>
      </c>
      <c r="BH254" s="44" t="s">
        <v>152</v>
      </c>
    </row>
    <row r="255" spans="37:60" ht="15" hidden="1" customHeight="1">
      <c r="AK255" s="22"/>
      <c r="AL255" s="22"/>
      <c r="AM255" s="22"/>
      <c r="AN255" s="22"/>
      <c r="AO255" s="22"/>
      <c r="AP255" s="22"/>
      <c r="AQ255" s="22"/>
      <c r="AR255" s="30" t="str">
        <f t="shared" si="38"/>
        <v>5-8</v>
      </c>
      <c r="AS255" s="30">
        <v>8</v>
      </c>
      <c r="AT255" s="30">
        <v>5</v>
      </c>
      <c r="AU255" s="42">
        <v>4</v>
      </c>
      <c r="AV255" s="43" t="s">
        <v>41</v>
      </c>
      <c r="AW255" s="30">
        <v>6</v>
      </c>
      <c r="AX255" s="30" t="s">
        <v>48</v>
      </c>
      <c r="AY255" s="44" t="s">
        <v>154</v>
      </c>
      <c r="AZ255" s="22"/>
      <c r="BA255" s="30" t="str">
        <f t="shared" si="39"/>
        <v>5-8</v>
      </c>
      <c r="BB255" s="35">
        <v>8</v>
      </c>
      <c r="BC255" s="36">
        <v>5</v>
      </c>
      <c r="BD255" s="45">
        <v>3</v>
      </c>
      <c r="BE255" s="43" t="s">
        <v>39</v>
      </c>
      <c r="BF255" s="38">
        <v>6</v>
      </c>
      <c r="BG255" s="30" t="s">
        <v>48</v>
      </c>
      <c r="BH255" s="44" t="s">
        <v>153</v>
      </c>
    </row>
    <row r="256" spans="37:60" ht="15" hidden="1" customHeight="1">
      <c r="AK256" s="22"/>
      <c r="AL256" s="22"/>
      <c r="AM256" s="22"/>
      <c r="AN256" s="22"/>
      <c r="AO256" s="22"/>
      <c r="AP256" s="22"/>
      <c r="AQ256" s="22"/>
      <c r="AR256" s="30" t="str">
        <f t="shared" si="38"/>
        <v>6-8</v>
      </c>
      <c r="AS256" s="30">
        <v>8</v>
      </c>
      <c r="AT256" s="30">
        <v>6</v>
      </c>
      <c r="AU256" s="42">
        <v>5</v>
      </c>
      <c r="AV256" s="43" t="s">
        <v>44</v>
      </c>
      <c r="AW256" s="30">
        <v>6</v>
      </c>
      <c r="AX256" s="30" t="s">
        <v>48</v>
      </c>
      <c r="AY256" s="44" t="s">
        <v>155</v>
      </c>
      <c r="AZ256" s="22"/>
      <c r="BA256" s="30" t="str">
        <f t="shared" si="39"/>
        <v>6-8</v>
      </c>
      <c r="BB256" s="35">
        <v>8</v>
      </c>
      <c r="BC256" s="36">
        <v>6</v>
      </c>
      <c r="BD256" s="45">
        <v>4</v>
      </c>
      <c r="BE256" s="43" t="s">
        <v>41</v>
      </c>
      <c r="BF256" s="38">
        <v>6</v>
      </c>
      <c r="BG256" s="30" t="s">
        <v>48</v>
      </c>
      <c r="BH256" s="44" t="s">
        <v>154</v>
      </c>
    </row>
    <row r="257" spans="37:60" ht="15" hidden="1" customHeight="1">
      <c r="AK257" s="22"/>
      <c r="AL257" s="22"/>
      <c r="AM257" s="22"/>
      <c r="AN257" s="22"/>
      <c r="AO257" s="22"/>
      <c r="AP257" s="22"/>
      <c r="AQ257" s="22"/>
      <c r="AR257" s="30" t="str">
        <f t="shared" si="38"/>
        <v>7-8</v>
      </c>
      <c r="AS257" s="30">
        <v>8</v>
      </c>
      <c r="AT257" s="30">
        <v>7</v>
      </c>
      <c r="AU257" s="42">
        <v>6</v>
      </c>
      <c r="AV257" s="43" t="s">
        <v>47</v>
      </c>
      <c r="AW257" s="30">
        <v>6</v>
      </c>
      <c r="AX257" s="30" t="s">
        <v>48</v>
      </c>
      <c r="AY257" s="44" t="s">
        <v>156</v>
      </c>
      <c r="AZ257" s="22"/>
      <c r="BA257" s="30" t="str">
        <f t="shared" si="39"/>
        <v>7-8</v>
      </c>
      <c r="BB257" s="35">
        <v>8</v>
      </c>
      <c r="BC257" s="36">
        <v>7</v>
      </c>
      <c r="BD257" s="45">
        <v>5</v>
      </c>
      <c r="BE257" s="43" t="s">
        <v>44</v>
      </c>
      <c r="BF257" s="38">
        <v>6</v>
      </c>
      <c r="BG257" s="30" t="s">
        <v>48</v>
      </c>
      <c r="BH257" s="44" t="s">
        <v>155</v>
      </c>
    </row>
    <row r="258" spans="37:60" ht="15" hidden="1" customHeight="1">
      <c r="AK258" s="22"/>
      <c r="AL258" s="22"/>
      <c r="AM258" s="22"/>
      <c r="AN258" s="22"/>
      <c r="AO258" s="22"/>
      <c r="AP258" s="22"/>
      <c r="AQ258" s="22"/>
      <c r="AR258" s="30" t="str">
        <f t="shared" si="38"/>
        <v>8-8</v>
      </c>
      <c r="AS258" s="30">
        <v>8</v>
      </c>
      <c r="AT258" s="30">
        <v>8</v>
      </c>
      <c r="AU258" s="42">
        <v>7</v>
      </c>
      <c r="AV258" s="43" t="s">
        <v>50</v>
      </c>
      <c r="AW258" s="30">
        <v>6</v>
      </c>
      <c r="AX258" s="30" t="s">
        <v>48</v>
      </c>
      <c r="AY258" s="44" t="s">
        <v>157</v>
      </c>
      <c r="AZ258" s="22"/>
      <c r="BA258" s="30" t="str">
        <f t="shared" si="39"/>
        <v>8-8</v>
      </c>
      <c r="BB258" s="35">
        <v>8</v>
      </c>
      <c r="BC258" s="36">
        <v>8</v>
      </c>
      <c r="BD258" s="45">
        <v>6</v>
      </c>
      <c r="BE258" s="43" t="s">
        <v>47</v>
      </c>
      <c r="BF258" s="38">
        <v>6</v>
      </c>
      <c r="BG258" s="30" t="s">
        <v>48</v>
      </c>
      <c r="BH258" s="44" t="s">
        <v>156</v>
      </c>
    </row>
    <row r="259" spans="37:60" ht="15" hidden="1" customHeight="1">
      <c r="AK259" s="22"/>
      <c r="AL259" s="22"/>
      <c r="AM259" s="22"/>
      <c r="AN259" s="22"/>
      <c r="AO259" s="22"/>
      <c r="AP259" s="22"/>
      <c r="AQ259" s="22"/>
      <c r="AR259" s="30" t="str">
        <f t="shared" si="38"/>
        <v>9-8</v>
      </c>
      <c r="AS259" s="30">
        <v>8</v>
      </c>
      <c r="AT259" s="30">
        <v>9</v>
      </c>
      <c r="AU259" s="42">
        <v>8</v>
      </c>
      <c r="AV259" s="43" t="s">
        <v>53</v>
      </c>
      <c r="AW259" s="30">
        <v>6</v>
      </c>
      <c r="AX259" s="30" t="s">
        <v>48</v>
      </c>
      <c r="AY259" s="44" t="s">
        <v>158</v>
      </c>
      <c r="AZ259" s="22"/>
      <c r="BA259" s="30" t="str">
        <f t="shared" si="39"/>
        <v>9-8</v>
      </c>
      <c r="BB259" s="35">
        <v>8</v>
      </c>
      <c r="BC259" s="36">
        <v>9</v>
      </c>
      <c r="BD259" s="45">
        <v>7</v>
      </c>
      <c r="BE259" s="43" t="s">
        <v>50</v>
      </c>
      <c r="BF259" s="38">
        <v>6</v>
      </c>
      <c r="BG259" s="30" t="s">
        <v>48</v>
      </c>
      <c r="BH259" s="44" t="s">
        <v>157</v>
      </c>
    </row>
    <row r="260" spans="37:60" ht="15" hidden="1" customHeight="1">
      <c r="AK260" s="22"/>
      <c r="AL260" s="22"/>
      <c r="AM260" s="22"/>
      <c r="AN260" s="22"/>
      <c r="AO260" s="22"/>
      <c r="AP260" s="22"/>
      <c r="AQ260" s="22"/>
      <c r="AR260" s="30" t="str">
        <f t="shared" si="38"/>
        <v>10-8</v>
      </c>
      <c r="AS260" s="30">
        <v>8</v>
      </c>
      <c r="AT260" s="30">
        <v>10</v>
      </c>
      <c r="AU260" s="42">
        <v>9</v>
      </c>
      <c r="AV260" s="43" t="s">
        <v>56</v>
      </c>
      <c r="AW260" s="30">
        <v>6</v>
      </c>
      <c r="AX260" s="30" t="s">
        <v>48</v>
      </c>
      <c r="AY260" s="44" t="s">
        <v>159</v>
      </c>
      <c r="AZ260" s="22"/>
      <c r="BA260" s="30" t="str">
        <f t="shared" si="39"/>
        <v>10-8</v>
      </c>
      <c r="BB260" s="35">
        <v>8</v>
      </c>
      <c r="BC260" s="36">
        <v>10</v>
      </c>
      <c r="BD260" s="45">
        <v>8</v>
      </c>
      <c r="BE260" s="43" t="s">
        <v>53</v>
      </c>
      <c r="BF260" s="38">
        <v>6</v>
      </c>
      <c r="BG260" s="30" t="s">
        <v>48</v>
      </c>
      <c r="BH260" s="44" t="s">
        <v>158</v>
      </c>
    </row>
    <row r="261" spans="37:60" ht="15" hidden="1" customHeight="1">
      <c r="AK261" s="22"/>
      <c r="AL261" s="22"/>
      <c r="AM261" s="22"/>
      <c r="AN261" s="22"/>
      <c r="AO261" s="22"/>
      <c r="AP261" s="22"/>
      <c r="AQ261" s="22"/>
      <c r="AR261" s="30" t="str">
        <f t="shared" si="38"/>
        <v>11-8</v>
      </c>
      <c r="AS261" s="30">
        <v>8</v>
      </c>
      <c r="AT261" s="30">
        <v>11</v>
      </c>
      <c r="AU261" s="42">
        <v>9</v>
      </c>
      <c r="AV261" s="43" t="s">
        <v>56</v>
      </c>
      <c r="AW261" s="30">
        <v>6</v>
      </c>
      <c r="AX261" s="30" t="s">
        <v>48</v>
      </c>
      <c r="AY261" s="44" t="s">
        <v>159</v>
      </c>
      <c r="AZ261" s="22"/>
      <c r="BA261" s="30" t="str">
        <f t="shared" si="39"/>
        <v>11-8</v>
      </c>
      <c r="BB261" s="35">
        <v>8</v>
      </c>
      <c r="BC261" s="36">
        <v>11</v>
      </c>
      <c r="BD261" s="45">
        <v>9</v>
      </c>
      <c r="BE261" s="43" t="s">
        <v>56</v>
      </c>
      <c r="BF261" s="38">
        <v>6</v>
      </c>
      <c r="BG261" s="30" t="s">
        <v>48</v>
      </c>
      <c r="BH261" s="44" t="s">
        <v>159</v>
      </c>
    </row>
    <row r="262" spans="37:60" ht="15" hidden="1" customHeight="1">
      <c r="AK262" s="22"/>
      <c r="AL262" s="22"/>
      <c r="AM262" s="22"/>
      <c r="AN262" s="22"/>
      <c r="AO262" s="22"/>
      <c r="AP262" s="22"/>
      <c r="AQ262" s="22"/>
      <c r="AR262" s="30" t="str">
        <f t="shared" si="38"/>
        <v>12-8</v>
      </c>
      <c r="AS262" s="30">
        <v>8</v>
      </c>
      <c r="AT262" s="30">
        <v>12</v>
      </c>
      <c r="AU262" s="42">
        <v>10</v>
      </c>
      <c r="AV262" s="43" t="s">
        <v>57</v>
      </c>
      <c r="AW262" s="30">
        <v>6</v>
      </c>
      <c r="AX262" s="30" t="s">
        <v>48</v>
      </c>
      <c r="AY262" s="44" t="s">
        <v>160</v>
      </c>
      <c r="AZ262" s="22"/>
      <c r="BA262" s="30" t="str">
        <f t="shared" si="39"/>
        <v>12-8</v>
      </c>
      <c r="BB262" s="35">
        <v>8</v>
      </c>
      <c r="BC262" s="36">
        <v>12</v>
      </c>
      <c r="BD262" s="45">
        <v>9</v>
      </c>
      <c r="BE262" s="43" t="s">
        <v>56</v>
      </c>
      <c r="BF262" s="38">
        <v>6</v>
      </c>
      <c r="BG262" s="30" t="s">
        <v>48</v>
      </c>
      <c r="BH262" s="44" t="s">
        <v>159</v>
      </c>
    </row>
    <row r="263" spans="37:60" ht="15" hidden="1" customHeight="1">
      <c r="AK263" s="22"/>
      <c r="AL263" s="22"/>
      <c r="AM263" s="22"/>
      <c r="AN263" s="22"/>
      <c r="AO263" s="22"/>
      <c r="AP263" s="22"/>
      <c r="AQ263" s="22"/>
      <c r="AR263" s="30" t="str">
        <f t="shared" si="38"/>
        <v>13-8</v>
      </c>
      <c r="AS263" s="30">
        <v>8</v>
      </c>
      <c r="AT263" s="30">
        <v>13</v>
      </c>
      <c r="AU263" s="42">
        <v>11</v>
      </c>
      <c r="AV263" s="43" t="s">
        <v>59</v>
      </c>
      <c r="AW263" s="30">
        <v>6</v>
      </c>
      <c r="AX263" s="30" t="s">
        <v>48</v>
      </c>
      <c r="AY263" s="44" t="s">
        <v>161</v>
      </c>
      <c r="AZ263" s="22"/>
      <c r="BA263" s="30" t="str">
        <f t="shared" si="39"/>
        <v>13-8</v>
      </c>
      <c r="BB263" s="35">
        <v>8</v>
      </c>
      <c r="BC263" s="36">
        <v>13</v>
      </c>
      <c r="BD263" s="45">
        <v>10</v>
      </c>
      <c r="BE263" s="43" t="s">
        <v>57</v>
      </c>
      <c r="BF263" s="38">
        <v>6</v>
      </c>
      <c r="BG263" s="30" t="s">
        <v>48</v>
      </c>
      <c r="BH263" s="44" t="s">
        <v>160</v>
      </c>
    </row>
    <row r="264" spans="37:60" ht="15" hidden="1" customHeight="1">
      <c r="AK264" s="22"/>
      <c r="AL264" s="22"/>
      <c r="AM264" s="22"/>
      <c r="AN264" s="22"/>
      <c r="AO264" s="22"/>
      <c r="AP264" s="22"/>
      <c r="AQ264" s="22"/>
      <c r="AR264" s="30" t="str">
        <f t="shared" si="38"/>
        <v>14-8</v>
      </c>
      <c r="AS264" s="30">
        <v>8</v>
      </c>
      <c r="AT264" s="30">
        <v>14</v>
      </c>
      <c r="AU264" s="42">
        <v>12</v>
      </c>
      <c r="AV264" s="43" t="s">
        <v>61</v>
      </c>
      <c r="AW264" s="30">
        <v>6</v>
      </c>
      <c r="AX264" s="30" t="s">
        <v>48</v>
      </c>
      <c r="AY264" s="44" t="s">
        <v>162</v>
      </c>
      <c r="AZ264" s="22"/>
      <c r="BA264" s="30" t="str">
        <f t="shared" si="39"/>
        <v>14-8</v>
      </c>
      <c r="BB264" s="35">
        <v>8</v>
      </c>
      <c r="BC264" s="36">
        <v>14</v>
      </c>
      <c r="BD264" s="45">
        <v>11</v>
      </c>
      <c r="BE264" s="43" t="s">
        <v>59</v>
      </c>
      <c r="BF264" s="38">
        <v>6</v>
      </c>
      <c r="BG264" s="30" t="s">
        <v>48</v>
      </c>
      <c r="BH264" s="44" t="s">
        <v>161</v>
      </c>
    </row>
    <row r="265" spans="37:60" ht="15" hidden="1" customHeight="1">
      <c r="AK265" s="22"/>
      <c r="AL265" s="22"/>
      <c r="AM265" s="22"/>
      <c r="AN265" s="22"/>
      <c r="AO265" s="22"/>
      <c r="AP265" s="22"/>
      <c r="AQ265" s="22"/>
      <c r="AR265" s="30" t="str">
        <f t="shared" si="38"/>
        <v>15-8</v>
      </c>
      <c r="AS265" s="30">
        <v>8</v>
      </c>
      <c r="AT265" s="30">
        <v>15</v>
      </c>
      <c r="AU265" s="42">
        <v>13</v>
      </c>
      <c r="AV265" s="43" t="s">
        <v>63</v>
      </c>
      <c r="AW265" s="30">
        <v>6</v>
      </c>
      <c r="AX265" s="30" t="s">
        <v>48</v>
      </c>
      <c r="AY265" s="44" t="s">
        <v>163</v>
      </c>
      <c r="AZ265" s="22"/>
      <c r="BA265" s="30" t="str">
        <f t="shared" si="39"/>
        <v>15-8</v>
      </c>
      <c r="BB265" s="35">
        <v>8</v>
      </c>
      <c r="BC265" s="36">
        <v>15</v>
      </c>
      <c r="BD265" s="45">
        <v>12</v>
      </c>
      <c r="BE265" s="43" t="s">
        <v>61</v>
      </c>
      <c r="BF265" s="38">
        <v>6</v>
      </c>
      <c r="BG265" s="30" t="s">
        <v>48</v>
      </c>
      <c r="BH265" s="44" t="s">
        <v>162</v>
      </c>
    </row>
    <row r="266" spans="37:60" ht="15" hidden="1" customHeight="1">
      <c r="AK266" s="22"/>
      <c r="AL266" s="22"/>
      <c r="AM266" s="22"/>
      <c r="AN266" s="22"/>
      <c r="AO266" s="22"/>
      <c r="AP266" s="22"/>
      <c r="AQ266" s="22"/>
      <c r="AR266" s="30" t="str">
        <f t="shared" si="38"/>
        <v>16-8</v>
      </c>
      <c r="AS266" s="30">
        <v>8</v>
      </c>
      <c r="AT266" s="30">
        <v>16</v>
      </c>
      <c r="AU266" s="42">
        <v>14</v>
      </c>
      <c r="AV266" s="43" t="s">
        <v>64</v>
      </c>
      <c r="AW266" s="30">
        <v>6</v>
      </c>
      <c r="AX266" s="30" t="s">
        <v>48</v>
      </c>
      <c r="AY266" s="44" t="s">
        <v>164</v>
      </c>
      <c r="AZ266" s="22"/>
      <c r="BA266" s="30" t="str">
        <f t="shared" si="39"/>
        <v>16-8</v>
      </c>
      <c r="BB266" s="35">
        <v>8</v>
      </c>
      <c r="BC266" s="36">
        <v>16</v>
      </c>
      <c r="BD266" s="45">
        <v>13</v>
      </c>
      <c r="BE266" s="43" t="s">
        <v>63</v>
      </c>
      <c r="BF266" s="38">
        <v>6</v>
      </c>
      <c r="BG266" s="30" t="s">
        <v>48</v>
      </c>
      <c r="BH266" s="44" t="s">
        <v>163</v>
      </c>
    </row>
    <row r="267" spans="37:60" ht="15" hidden="1" customHeight="1">
      <c r="AK267" s="22"/>
      <c r="AL267" s="22"/>
      <c r="AM267" s="22"/>
      <c r="AN267" s="22"/>
      <c r="AO267" s="22"/>
      <c r="AP267" s="22"/>
      <c r="AQ267" s="22"/>
      <c r="AR267" s="30" t="str">
        <f t="shared" si="38"/>
        <v>17-8</v>
      </c>
      <c r="AS267" s="30">
        <v>8</v>
      </c>
      <c r="AT267" s="30">
        <v>17</v>
      </c>
      <c r="AU267" s="42">
        <v>14</v>
      </c>
      <c r="AV267" s="43" t="s">
        <v>64</v>
      </c>
      <c r="AW267" s="30">
        <v>6</v>
      </c>
      <c r="AX267" s="30" t="s">
        <v>48</v>
      </c>
      <c r="AY267" s="44" t="s">
        <v>164</v>
      </c>
      <c r="AZ267" s="22"/>
      <c r="BA267" s="30" t="str">
        <f t="shared" si="39"/>
        <v>17-8</v>
      </c>
      <c r="BB267" s="35">
        <v>8</v>
      </c>
      <c r="BC267" s="36">
        <v>17</v>
      </c>
      <c r="BD267" s="45">
        <v>14</v>
      </c>
      <c r="BE267" s="43" t="s">
        <v>64</v>
      </c>
      <c r="BF267" s="38">
        <v>6</v>
      </c>
      <c r="BG267" s="30" t="s">
        <v>48</v>
      </c>
      <c r="BH267" s="44" t="s">
        <v>164</v>
      </c>
    </row>
    <row r="268" spans="37:60" ht="15" hidden="1" customHeight="1">
      <c r="AK268" s="22"/>
      <c r="AL268" s="22"/>
      <c r="AM268" s="22"/>
      <c r="AN268" s="22"/>
      <c r="AO268" s="22"/>
      <c r="AP268" s="22"/>
      <c r="AQ268" s="22"/>
      <c r="AR268" s="30" t="str">
        <f t="shared" si="38"/>
        <v>18-8</v>
      </c>
      <c r="AS268" s="30">
        <v>8</v>
      </c>
      <c r="AT268" s="30">
        <v>18</v>
      </c>
      <c r="AU268" s="42">
        <v>15</v>
      </c>
      <c r="AV268" s="43" t="s">
        <v>65</v>
      </c>
      <c r="AW268" s="30">
        <v>6</v>
      </c>
      <c r="AX268" s="30" t="s">
        <v>48</v>
      </c>
      <c r="AY268" s="44" t="s">
        <v>165</v>
      </c>
      <c r="AZ268" s="22"/>
      <c r="BA268" s="30" t="str">
        <f t="shared" si="39"/>
        <v>18-8</v>
      </c>
      <c r="BB268" s="35">
        <v>8</v>
      </c>
      <c r="BC268" s="36">
        <v>18</v>
      </c>
      <c r="BD268" s="45">
        <v>14</v>
      </c>
      <c r="BE268" s="43" t="s">
        <v>64</v>
      </c>
      <c r="BF268" s="38">
        <v>6</v>
      </c>
      <c r="BG268" s="30" t="s">
        <v>48</v>
      </c>
      <c r="BH268" s="44" t="s">
        <v>164</v>
      </c>
    </row>
    <row r="269" spans="37:60" ht="15" hidden="1" customHeight="1">
      <c r="AK269" s="22"/>
      <c r="AL269" s="22"/>
      <c r="AM269" s="22"/>
      <c r="AN269" s="22"/>
      <c r="AO269" s="22"/>
      <c r="AP269" s="22"/>
      <c r="AQ269" s="22"/>
      <c r="AR269" s="30" t="str">
        <f t="shared" si="38"/>
        <v>19-8</v>
      </c>
      <c r="AS269" s="30">
        <v>8</v>
      </c>
      <c r="AT269" s="30">
        <v>19</v>
      </c>
      <c r="AU269" s="42">
        <v>15</v>
      </c>
      <c r="AV269" s="43" t="s">
        <v>65</v>
      </c>
      <c r="AW269" s="30">
        <v>6</v>
      </c>
      <c r="AX269" s="30" t="s">
        <v>48</v>
      </c>
      <c r="AY269" s="44" t="s">
        <v>165</v>
      </c>
      <c r="AZ269" s="22"/>
      <c r="BA269" s="30" t="str">
        <f t="shared" si="39"/>
        <v>19-8</v>
      </c>
      <c r="BB269" s="35">
        <v>8</v>
      </c>
      <c r="BC269" s="36">
        <v>19</v>
      </c>
      <c r="BD269" s="45">
        <v>15</v>
      </c>
      <c r="BE269" s="43" t="s">
        <v>65</v>
      </c>
      <c r="BF269" s="38">
        <v>6</v>
      </c>
      <c r="BG269" s="30" t="s">
        <v>48</v>
      </c>
      <c r="BH269" s="44" t="s">
        <v>165</v>
      </c>
    </row>
    <row r="270" spans="37:60" ht="15" hidden="1" customHeight="1">
      <c r="AK270" s="22"/>
      <c r="AL270" s="22"/>
      <c r="AM270" s="22"/>
      <c r="AN270" s="22"/>
      <c r="AO270" s="22"/>
      <c r="AP270" s="22"/>
      <c r="AQ270" s="22"/>
      <c r="AR270" s="30" t="str">
        <f t="shared" si="38"/>
        <v>20-8</v>
      </c>
      <c r="AS270" s="30">
        <v>8</v>
      </c>
      <c r="AT270" s="30">
        <v>20</v>
      </c>
      <c r="AU270" s="42">
        <v>15</v>
      </c>
      <c r="AV270" s="43" t="s">
        <v>65</v>
      </c>
      <c r="AW270" s="30">
        <v>6</v>
      </c>
      <c r="AX270" s="30" t="s">
        <v>48</v>
      </c>
      <c r="AY270" s="44" t="s">
        <v>165</v>
      </c>
      <c r="AZ270" s="22"/>
      <c r="BA270" s="30" t="str">
        <f t="shared" si="39"/>
        <v>20-8</v>
      </c>
      <c r="BB270" s="35">
        <v>8</v>
      </c>
      <c r="BC270" s="36">
        <v>20</v>
      </c>
      <c r="BD270" s="45">
        <v>15</v>
      </c>
      <c r="BE270" s="43" t="s">
        <v>65</v>
      </c>
      <c r="BF270" s="38">
        <v>6</v>
      </c>
      <c r="BG270" s="30" t="s">
        <v>48</v>
      </c>
      <c r="BH270" s="44" t="s">
        <v>165</v>
      </c>
    </row>
    <row r="271" spans="37:60" ht="15" hidden="1" customHeight="1">
      <c r="AK271" s="22"/>
      <c r="AL271" s="22"/>
      <c r="AM271" s="22"/>
      <c r="AN271" s="22"/>
      <c r="AO271" s="22"/>
      <c r="AP271" s="22"/>
      <c r="AQ271" s="22"/>
      <c r="AR271" s="30" t="str">
        <f t="shared" si="38"/>
        <v>21-8</v>
      </c>
      <c r="AS271" s="30">
        <v>8</v>
      </c>
      <c r="AT271" s="30">
        <v>21</v>
      </c>
      <c r="AU271" s="42">
        <v>16</v>
      </c>
      <c r="AV271" s="43" t="s">
        <v>66</v>
      </c>
      <c r="AW271" s="30">
        <v>6</v>
      </c>
      <c r="AX271" s="30" t="s">
        <v>48</v>
      </c>
      <c r="AY271" s="44" t="s">
        <v>166</v>
      </c>
      <c r="AZ271" s="22"/>
      <c r="BA271" s="30" t="str">
        <f t="shared" si="39"/>
        <v>21-8</v>
      </c>
      <c r="BB271" s="35">
        <v>8</v>
      </c>
      <c r="BC271" s="36">
        <v>21</v>
      </c>
      <c r="BD271" s="45">
        <v>15</v>
      </c>
      <c r="BE271" s="43" t="s">
        <v>65</v>
      </c>
      <c r="BF271" s="38">
        <v>6</v>
      </c>
      <c r="BG271" s="30" t="s">
        <v>48</v>
      </c>
      <c r="BH271" s="44" t="s">
        <v>165</v>
      </c>
    </row>
    <row r="272" spans="37:60" ht="15" hidden="1" customHeight="1">
      <c r="AK272" s="22"/>
      <c r="AL272" s="22"/>
      <c r="AM272" s="22"/>
      <c r="AN272" s="22"/>
      <c r="AO272" s="22"/>
      <c r="AP272" s="22"/>
      <c r="AQ272" s="22"/>
      <c r="AR272" s="30" t="str">
        <f t="shared" si="38"/>
        <v>22-8</v>
      </c>
      <c r="AS272" s="30">
        <v>8</v>
      </c>
      <c r="AT272" s="30">
        <v>22</v>
      </c>
      <c r="AU272" s="42">
        <v>16</v>
      </c>
      <c r="AV272" s="43" t="s">
        <v>66</v>
      </c>
      <c r="AW272" s="30">
        <v>6</v>
      </c>
      <c r="AX272" s="30" t="s">
        <v>48</v>
      </c>
      <c r="AY272" s="44" t="s">
        <v>166</v>
      </c>
      <c r="AZ272" s="22"/>
      <c r="BA272" s="30" t="str">
        <f t="shared" si="39"/>
        <v>22-8</v>
      </c>
      <c r="BB272" s="35">
        <v>8</v>
      </c>
      <c r="BC272" s="36">
        <v>22</v>
      </c>
      <c r="BD272" s="45">
        <v>16</v>
      </c>
      <c r="BE272" s="43" t="s">
        <v>66</v>
      </c>
      <c r="BF272" s="38">
        <v>6</v>
      </c>
      <c r="BG272" s="30" t="s">
        <v>48</v>
      </c>
      <c r="BH272" s="44" t="s">
        <v>166</v>
      </c>
    </row>
    <row r="273" spans="37:60" ht="15" hidden="1" customHeight="1">
      <c r="AK273" s="22"/>
      <c r="AL273" s="22"/>
      <c r="AM273" s="22"/>
      <c r="AN273" s="22"/>
      <c r="AO273" s="22"/>
      <c r="AP273" s="22"/>
      <c r="AQ273" s="22"/>
      <c r="AR273" s="30" t="str">
        <f t="shared" si="38"/>
        <v>23-8</v>
      </c>
      <c r="AS273" s="30">
        <v>8</v>
      </c>
      <c r="AT273" s="30">
        <v>23</v>
      </c>
      <c r="AU273" s="42">
        <v>17</v>
      </c>
      <c r="AV273" s="43" t="s">
        <v>67</v>
      </c>
      <c r="AW273" s="30">
        <v>6</v>
      </c>
      <c r="AX273" s="30" t="s">
        <v>48</v>
      </c>
      <c r="AY273" s="44" t="s">
        <v>167</v>
      </c>
      <c r="AZ273" s="22"/>
      <c r="BA273" s="30" t="str">
        <f t="shared" si="39"/>
        <v>23-8</v>
      </c>
      <c r="BB273" s="35">
        <v>8</v>
      </c>
      <c r="BC273" s="36">
        <v>23</v>
      </c>
      <c r="BD273" s="45">
        <v>16</v>
      </c>
      <c r="BE273" s="43" t="s">
        <v>66</v>
      </c>
      <c r="BF273" s="38">
        <v>6</v>
      </c>
      <c r="BG273" s="30" t="s">
        <v>48</v>
      </c>
      <c r="BH273" s="44" t="s">
        <v>166</v>
      </c>
    </row>
    <row r="274" spans="37:60" ht="15" hidden="1" customHeight="1">
      <c r="AK274" s="22"/>
      <c r="AL274" s="22"/>
      <c r="AM274" s="22"/>
      <c r="AN274" s="22"/>
      <c r="AO274" s="22"/>
      <c r="AP274" s="22"/>
      <c r="AQ274" s="22"/>
      <c r="AR274" s="30" t="str">
        <f t="shared" si="38"/>
        <v>24-8</v>
      </c>
      <c r="AS274" s="30">
        <v>8</v>
      </c>
      <c r="AT274" s="30">
        <v>24</v>
      </c>
      <c r="AU274" s="42">
        <v>17</v>
      </c>
      <c r="AV274" s="43" t="s">
        <v>67</v>
      </c>
      <c r="AW274" s="30">
        <v>6</v>
      </c>
      <c r="AX274" s="30" t="s">
        <v>48</v>
      </c>
      <c r="AY274" s="44" t="s">
        <v>167</v>
      </c>
      <c r="AZ274" s="22"/>
      <c r="BA274" s="30" t="str">
        <f t="shared" si="39"/>
        <v>24-8</v>
      </c>
      <c r="BB274" s="35">
        <v>8</v>
      </c>
      <c r="BC274" s="36">
        <v>24</v>
      </c>
      <c r="BD274" s="45">
        <v>17</v>
      </c>
      <c r="BE274" s="43" t="s">
        <v>67</v>
      </c>
      <c r="BF274" s="38">
        <v>6</v>
      </c>
      <c r="BG274" s="30" t="s">
        <v>48</v>
      </c>
      <c r="BH274" s="44" t="s">
        <v>167</v>
      </c>
    </row>
    <row r="275" spans="37:60" ht="15" hidden="1" customHeight="1">
      <c r="AK275" s="22"/>
      <c r="AL275" s="22"/>
      <c r="AM275" s="22"/>
      <c r="AN275" s="22"/>
      <c r="AO275" s="22"/>
      <c r="AP275" s="22"/>
      <c r="AQ275" s="22"/>
      <c r="AR275" s="30" t="str">
        <f t="shared" si="38"/>
        <v>25-8</v>
      </c>
      <c r="AS275" s="30">
        <v>8</v>
      </c>
      <c r="AT275" s="30">
        <v>25</v>
      </c>
      <c r="AU275" s="42">
        <v>18</v>
      </c>
      <c r="AV275" s="43" t="s">
        <v>68</v>
      </c>
      <c r="AW275" s="30">
        <v>6</v>
      </c>
      <c r="AX275" s="30" t="s">
        <v>48</v>
      </c>
      <c r="AY275" s="44" t="s">
        <v>168</v>
      </c>
      <c r="AZ275" s="22"/>
      <c r="BA275" s="30" t="str">
        <f t="shared" si="39"/>
        <v>25-8</v>
      </c>
      <c r="BB275" s="35">
        <v>8</v>
      </c>
      <c r="BC275" s="36">
        <v>25</v>
      </c>
      <c r="BD275" s="45">
        <v>17</v>
      </c>
      <c r="BE275" s="43" t="s">
        <v>67</v>
      </c>
      <c r="BF275" s="38">
        <v>6</v>
      </c>
      <c r="BG275" s="30" t="s">
        <v>48</v>
      </c>
      <c r="BH275" s="44" t="s">
        <v>167</v>
      </c>
    </row>
    <row r="276" spans="37:60" ht="15" hidden="1" customHeight="1">
      <c r="AK276" s="22"/>
      <c r="AL276" s="22"/>
      <c r="AM276" s="22"/>
      <c r="AN276" s="22"/>
      <c r="AO276" s="22"/>
      <c r="AP276" s="22"/>
      <c r="AQ276" s="22"/>
      <c r="AR276" s="30" t="str">
        <f t="shared" si="38"/>
        <v>26-8</v>
      </c>
      <c r="AS276" s="30">
        <v>8</v>
      </c>
      <c r="AT276" s="30">
        <v>26</v>
      </c>
      <c r="AU276" s="42">
        <v>18</v>
      </c>
      <c r="AV276" s="43" t="s">
        <v>68</v>
      </c>
      <c r="AW276" s="30">
        <v>6</v>
      </c>
      <c r="AX276" s="30" t="s">
        <v>48</v>
      </c>
      <c r="AY276" s="44" t="s">
        <v>168</v>
      </c>
      <c r="AZ276" s="22"/>
      <c r="BA276" s="30" t="str">
        <f t="shared" si="39"/>
        <v>26-8</v>
      </c>
      <c r="BB276" s="35">
        <v>8</v>
      </c>
      <c r="BC276" s="36">
        <v>26</v>
      </c>
      <c r="BD276" s="45">
        <v>18</v>
      </c>
      <c r="BE276" s="43" t="s">
        <v>68</v>
      </c>
      <c r="BF276" s="38">
        <v>6</v>
      </c>
      <c r="BG276" s="30" t="s">
        <v>48</v>
      </c>
      <c r="BH276" s="44" t="s">
        <v>168</v>
      </c>
    </row>
    <row r="277" spans="37:60" ht="15" hidden="1" customHeight="1">
      <c r="AK277" s="22"/>
      <c r="AL277" s="22"/>
      <c r="AM277" s="22"/>
      <c r="AN277" s="22"/>
      <c r="AO277" s="22"/>
      <c r="AP277" s="22"/>
      <c r="AQ277" s="22"/>
      <c r="AR277" s="30" t="str">
        <f t="shared" si="38"/>
        <v>27-8</v>
      </c>
      <c r="AS277" s="30">
        <v>8</v>
      </c>
      <c r="AT277" s="30">
        <v>27</v>
      </c>
      <c r="AU277" s="42">
        <v>19</v>
      </c>
      <c r="AV277" s="43" t="s">
        <v>70</v>
      </c>
      <c r="AW277" s="30">
        <v>6</v>
      </c>
      <c r="AX277" s="30" t="s">
        <v>48</v>
      </c>
      <c r="AY277" s="44" t="s">
        <v>169</v>
      </c>
      <c r="AZ277" s="22"/>
      <c r="BA277" s="30" t="str">
        <f t="shared" si="39"/>
        <v>27-8</v>
      </c>
      <c r="BB277" s="35">
        <v>8</v>
      </c>
      <c r="BC277" s="36">
        <v>27</v>
      </c>
      <c r="BD277" s="45">
        <v>18</v>
      </c>
      <c r="BE277" s="43" t="s">
        <v>68</v>
      </c>
      <c r="BF277" s="38">
        <v>6</v>
      </c>
      <c r="BG277" s="30" t="s">
        <v>48</v>
      </c>
      <c r="BH277" s="44" t="s">
        <v>168</v>
      </c>
    </row>
    <row r="278" spans="37:60" ht="15" hidden="1" customHeight="1">
      <c r="AK278" s="22"/>
      <c r="AL278" s="22"/>
      <c r="AM278" s="22"/>
      <c r="AN278" s="22"/>
      <c r="AO278" s="22"/>
      <c r="AP278" s="22"/>
      <c r="AQ278" s="22"/>
      <c r="AR278" s="30" t="str">
        <f t="shared" si="38"/>
        <v>28-8</v>
      </c>
      <c r="AS278" s="30">
        <v>8</v>
      </c>
      <c r="AT278" s="30">
        <v>28</v>
      </c>
      <c r="AU278" s="42">
        <v>19</v>
      </c>
      <c r="AV278" s="43" t="s">
        <v>70</v>
      </c>
      <c r="AW278" s="30">
        <v>6</v>
      </c>
      <c r="AX278" s="30" t="s">
        <v>48</v>
      </c>
      <c r="AY278" s="44" t="s">
        <v>169</v>
      </c>
      <c r="AZ278" s="22"/>
      <c r="BA278" s="30" t="str">
        <f t="shared" si="39"/>
        <v>28-8</v>
      </c>
      <c r="BB278" s="35">
        <v>8</v>
      </c>
      <c r="BC278" s="36">
        <v>28</v>
      </c>
      <c r="BD278" s="45">
        <v>19</v>
      </c>
      <c r="BE278" s="43" t="s">
        <v>70</v>
      </c>
      <c r="BF278" s="38">
        <v>6</v>
      </c>
      <c r="BG278" s="30" t="s">
        <v>48</v>
      </c>
      <c r="BH278" s="44" t="s">
        <v>169</v>
      </c>
    </row>
    <row r="279" spans="37:60" ht="15" hidden="1" customHeight="1">
      <c r="AK279" s="22"/>
      <c r="AL279" s="22"/>
      <c r="AM279" s="22"/>
      <c r="AN279" s="22"/>
      <c r="AO279" s="22"/>
      <c r="AP279" s="22"/>
      <c r="AQ279" s="22"/>
      <c r="AR279" s="30" t="str">
        <f t="shared" si="38"/>
        <v>29-8</v>
      </c>
      <c r="AS279" s="30">
        <v>8</v>
      </c>
      <c r="AT279" s="30">
        <v>29</v>
      </c>
      <c r="AU279" s="42">
        <v>19</v>
      </c>
      <c r="AV279" s="43" t="s">
        <v>70</v>
      </c>
      <c r="AW279" s="30">
        <v>6</v>
      </c>
      <c r="AX279" s="30" t="s">
        <v>48</v>
      </c>
      <c r="AY279" s="44" t="s">
        <v>169</v>
      </c>
      <c r="AZ279" s="22"/>
      <c r="BA279" s="30" t="str">
        <f t="shared" si="39"/>
        <v>29-8</v>
      </c>
      <c r="BB279" s="35">
        <v>8</v>
      </c>
      <c r="BC279" s="36">
        <v>29</v>
      </c>
      <c r="BD279" s="45">
        <v>19</v>
      </c>
      <c r="BE279" s="43" t="s">
        <v>70</v>
      </c>
      <c r="BF279" s="38">
        <v>6</v>
      </c>
      <c r="BG279" s="30" t="s">
        <v>48</v>
      </c>
      <c r="BH279" s="44" t="s">
        <v>169</v>
      </c>
    </row>
    <row r="280" spans="37:60" ht="15" hidden="1" customHeight="1">
      <c r="AK280" s="22"/>
      <c r="AL280" s="22"/>
      <c r="AM280" s="22"/>
      <c r="AN280" s="22"/>
      <c r="AO280" s="22"/>
      <c r="AP280" s="22"/>
      <c r="AQ280" s="22"/>
      <c r="AR280" s="30" t="str">
        <f t="shared" si="38"/>
        <v>30-8</v>
      </c>
      <c r="AS280" s="30">
        <v>8</v>
      </c>
      <c r="AT280" s="30">
        <v>30</v>
      </c>
      <c r="AU280" s="42">
        <v>20</v>
      </c>
      <c r="AV280" s="43" t="s">
        <v>71</v>
      </c>
      <c r="AW280" s="30">
        <v>6</v>
      </c>
      <c r="AX280" s="30" t="s">
        <v>48</v>
      </c>
      <c r="AY280" s="44" t="s">
        <v>170</v>
      </c>
      <c r="AZ280" s="22"/>
      <c r="BA280" s="30" t="str">
        <f t="shared" si="39"/>
        <v>30-8</v>
      </c>
      <c r="BB280" s="35">
        <v>8</v>
      </c>
      <c r="BC280" s="36">
        <v>30</v>
      </c>
      <c r="BD280" s="45">
        <v>19</v>
      </c>
      <c r="BE280" s="43" t="s">
        <v>70</v>
      </c>
      <c r="BF280" s="38">
        <v>6</v>
      </c>
      <c r="BG280" s="30" t="s">
        <v>48</v>
      </c>
      <c r="BH280" s="44" t="s">
        <v>169</v>
      </c>
    </row>
    <row r="281" spans="37:60" ht="15" hidden="1" customHeight="1">
      <c r="AK281" s="22"/>
      <c r="AL281" s="22"/>
      <c r="AM281" s="22"/>
      <c r="AN281" s="22"/>
      <c r="AO281" s="22"/>
      <c r="AP281" s="22"/>
      <c r="AQ281" s="22"/>
      <c r="AR281" s="30" t="str">
        <f t="shared" si="38"/>
        <v>31-8</v>
      </c>
      <c r="AS281" s="30">
        <v>8</v>
      </c>
      <c r="AT281" s="30">
        <v>31</v>
      </c>
      <c r="AU281" s="42">
        <v>20</v>
      </c>
      <c r="AV281" s="43" t="s">
        <v>71</v>
      </c>
      <c r="AW281" s="30">
        <v>6</v>
      </c>
      <c r="AX281" s="30" t="s">
        <v>48</v>
      </c>
      <c r="AY281" s="44" t="s">
        <v>170</v>
      </c>
      <c r="AZ281" s="22"/>
      <c r="BA281" s="30" t="str">
        <f t="shared" si="39"/>
        <v>31-8</v>
      </c>
      <c r="BB281" s="35">
        <v>8</v>
      </c>
      <c r="BC281" s="36">
        <v>31</v>
      </c>
      <c r="BD281" s="45">
        <v>20</v>
      </c>
      <c r="BE281" s="43" t="s">
        <v>71</v>
      </c>
      <c r="BF281" s="38">
        <v>6</v>
      </c>
      <c r="BG281" s="30" t="s">
        <v>48</v>
      </c>
      <c r="BH281" s="44" t="s">
        <v>170</v>
      </c>
    </row>
    <row r="282" spans="37:60" ht="15" hidden="1" customHeight="1">
      <c r="AK282" s="22"/>
      <c r="AL282" s="22"/>
      <c r="AM282" s="22"/>
      <c r="AN282" s="22"/>
      <c r="AO282" s="22"/>
      <c r="AP282" s="22"/>
      <c r="AQ282" s="22"/>
      <c r="AR282" s="30" t="str">
        <f t="shared" si="38"/>
        <v>1-9</v>
      </c>
      <c r="AS282" s="30">
        <v>9</v>
      </c>
      <c r="AT282" s="30">
        <v>1</v>
      </c>
      <c r="AU282" s="42">
        <v>1</v>
      </c>
      <c r="AV282" s="43" t="s">
        <v>27</v>
      </c>
      <c r="AW282" s="30">
        <v>7</v>
      </c>
      <c r="AX282" s="30" t="s">
        <v>51</v>
      </c>
      <c r="AY282" s="44" t="s">
        <v>171</v>
      </c>
      <c r="AZ282" s="22"/>
      <c r="BA282" s="30" t="str">
        <f t="shared" si="39"/>
        <v>1-9</v>
      </c>
      <c r="BB282" s="55">
        <v>9</v>
      </c>
      <c r="BC282" s="36">
        <v>1</v>
      </c>
      <c r="BD282" s="45">
        <v>1</v>
      </c>
      <c r="BE282" s="43" t="s">
        <v>27</v>
      </c>
      <c r="BF282" s="38">
        <v>7</v>
      </c>
      <c r="BG282" s="30" t="s">
        <v>51</v>
      </c>
      <c r="BH282" s="44" t="s">
        <v>171</v>
      </c>
    </row>
    <row r="283" spans="37:60" ht="15" hidden="1" customHeight="1">
      <c r="AK283" s="22"/>
      <c r="AL283" s="22"/>
      <c r="AM283" s="22"/>
      <c r="AN283" s="22"/>
      <c r="AO283" s="22"/>
      <c r="AP283" s="22"/>
      <c r="AQ283" s="22"/>
      <c r="AR283" s="30" t="str">
        <f t="shared" si="38"/>
        <v>2-9</v>
      </c>
      <c r="AS283" s="30">
        <v>9</v>
      </c>
      <c r="AT283" s="30">
        <v>2</v>
      </c>
      <c r="AU283" s="42">
        <v>1</v>
      </c>
      <c r="AV283" s="43" t="s">
        <v>27</v>
      </c>
      <c r="AW283" s="30">
        <v>7</v>
      </c>
      <c r="AX283" s="30" t="s">
        <v>51</v>
      </c>
      <c r="AY283" s="44" t="s">
        <v>171</v>
      </c>
      <c r="AZ283" s="22"/>
      <c r="BA283" s="30" t="str">
        <f t="shared" si="39"/>
        <v>2-9</v>
      </c>
      <c r="BB283" s="55">
        <v>9</v>
      </c>
      <c r="BC283" s="36">
        <v>2</v>
      </c>
      <c r="BD283" s="45">
        <v>1</v>
      </c>
      <c r="BE283" s="43" t="s">
        <v>27</v>
      </c>
      <c r="BF283" s="38">
        <v>7</v>
      </c>
      <c r="BG283" s="30" t="s">
        <v>51</v>
      </c>
      <c r="BH283" s="44" t="s">
        <v>171</v>
      </c>
    </row>
    <row r="284" spans="37:60" ht="15" hidden="1" customHeight="1">
      <c r="AK284" s="22"/>
      <c r="AL284" s="22"/>
      <c r="AM284" s="22"/>
      <c r="AN284" s="22"/>
      <c r="AO284" s="22"/>
      <c r="AP284" s="22"/>
      <c r="AQ284" s="22"/>
      <c r="AR284" s="30" t="str">
        <f t="shared" si="38"/>
        <v>3-9</v>
      </c>
      <c r="AS284" s="30">
        <v>9</v>
      </c>
      <c r="AT284" s="30">
        <v>3</v>
      </c>
      <c r="AU284" s="42">
        <v>2</v>
      </c>
      <c r="AV284" s="43" t="s">
        <v>37</v>
      </c>
      <c r="AW284" s="30">
        <v>7</v>
      </c>
      <c r="AX284" s="30" t="s">
        <v>51</v>
      </c>
      <c r="AY284" s="44" t="s">
        <v>172</v>
      </c>
      <c r="AZ284" s="22"/>
      <c r="BA284" s="30" t="str">
        <f t="shared" si="39"/>
        <v>3-9</v>
      </c>
      <c r="BB284" s="55">
        <v>9</v>
      </c>
      <c r="BC284" s="36">
        <v>3</v>
      </c>
      <c r="BD284" s="45">
        <v>1</v>
      </c>
      <c r="BE284" s="43" t="s">
        <v>27</v>
      </c>
      <c r="BF284" s="38">
        <v>7</v>
      </c>
      <c r="BG284" s="30" t="s">
        <v>51</v>
      </c>
      <c r="BH284" s="44" t="s">
        <v>171</v>
      </c>
    </row>
    <row r="285" spans="37:60" ht="15" hidden="1" customHeight="1">
      <c r="AK285" s="22"/>
      <c r="AL285" s="22"/>
      <c r="AM285" s="22"/>
      <c r="AN285" s="22"/>
      <c r="AO285" s="22"/>
      <c r="AP285" s="22"/>
      <c r="AQ285" s="22"/>
      <c r="AR285" s="30" t="str">
        <f t="shared" si="38"/>
        <v>4-9</v>
      </c>
      <c r="AS285" s="30">
        <v>9</v>
      </c>
      <c r="AT285" s="30">
        <v>4</v>
      </c>
      <c r="AU285" s="42">
        <v>3</v>
      </c>
      <c r="AV285" s="43" t="s">
        <v>39</v>
      </c>
      <c r="AW285" s="30">
        <v>7</v>
      </c>
      <c r="AX285" s="30" t="s">
        <v>51</v>
      </c>
      <c r="AY285" s="44" t="s">
        <v>173</v>
      </c>
      <c r="AZ285" s="22"/>
      <c r="BA285" s="30" t="str">
        <f t="shared" si="39"/>
        <v>4-9</v>
      </c>
      <c r="BB285" s="55">
        <v>9</v>
      </c>
      <c r="BC285" s="36">
        <v>4</v>
      </c>
      <c r="BD285" s="45">
        <v>2</v>
      </c>
      <c r="BE285" s="43" t="s">
        <v>37</v>
      </c>
      <c r="BF285" s="38">
        <v>7</v>
      </c>
      <c r="BG285" s="30" t="s">
        <v>51</v>
      </c>
      <c r="BH285" s="44" t="s">
        <v>172</v>
      </c>
    </row>
    <row r="286" spans="37:60" ht="15" hidden="1" customHeight="1">
      <c r="AK286" s="22"/>
      <c r="AL286" s="22"/>
      <c r="AM286" s="22"/>
      <c r="AN286" s="22"/>
      <c r="AO286" s="22"/>
      <c r="AP286" s="22"/>
      <c r="AQ286" s="22"/>
      <c r="AR286" s="30" t="str">
        <f t="shared" si="38"/>
        <v>5-9</v>
      </c>
      <c r="AS286" s="30">
        <v>9</v>
      </c>
      <c r="AT286" s="30">
        <v>5</v>
      </c>
      <c r="AU286" s="42">
        <v>4</v>
      </c>
      <c r="AV286" s="43" t="s">
        <v>41</v>
      </c>
      <c r="AW286" s="30">
        <v>7</v>
      </c>
      <c r="AX286" s="30" t="s">
        <v>51</v>
      </c>
      <c r="AY286" s="44" t="s">
        <v>174</v>
      </c>
      <c r="AZ286" s="22"/>
      <c r="BA286" s="30" t="str">
        <f t="shared" si="39"/>
        <v>5-9</v>
      </c>
      <c r="BB286" s="55">
        <v>9</v>
      </c>
      <c r="BC286" s="36">
        <v>5</v>
      </c>
      <c r="BD286" s="45">
        <v>3</v>
      </c>
      <c r="BE286" s="43" t="s">
        <v>39</v>
      </c>
      <c r="BF286" s="38">
        <v>7</v>
      </c>
      <c r="BG286" s="30" t="s">
        <v>51</v>
      </c>
      <c r="BH286" s="44" t="s">
        <v>173</v>
      </c>
    </row>
    <row r="287" spans="37:60" ht="15" hidden="1" customHeight="1">
      <c r="AK287" s="22"/>
      <c r="AL287" s="22"/>
      <c r="AM287" s="22"/>
      <c r="AN287" s="22"/>
      <c r="AO287" s="22"/>
      <c r="AP287" s="22"/>
      <c r="AQ287" s="22"/>
      <c r="AR287" s="30" t="str">
        <f t="shared" si="38"/>
        <v>6-9</v>
      </c>
      <c r="AS287" s="30">
        <v>9</v>
      </c>
      <c r="AT287" s="30">
        <v>6</v>
      </c>
      <c r="AU287" s="42">
        <v>5</v>
      </c>
      <c r="AV287" s="43" t="s">
        <v>44</v>
      </c>
      <c r="AW287" s="30">
        <v>7</v>
      </c>
      <c r="AX287" s="30" t="s">
        <v>51</v>
      </c>
      <c r="AY287" s="44" t="s">
        <v>175</v>
      </c>
      <c r="AZ287" s="22"/>
      <c r="BA287" s="30" t="str">
        <f t="shared" si="39"/>
        <v>6-9</v>
      </c>
      <c r="BB287" s="55">
        <v>9</v>
      </c>
      <c r="BC287" s="36">
        <v>6</v>
      </c>
      <c r="BD287" s="45">
        <v>4</v>
      </c>
      <c r="BE287" s="43" t="s">
        <v>41</v>
      </c>
      <c r="BF287" s="38">
        <v>7</v>
      </c>
      <c r="BG287" s="30" t="s">
        <v>51</v>
      </c>
      <c r="BH287" s="44" t="s">
        <v>174</v>
      </c>
    </row>
    <row r="288" spans="37:60" ht="15" hidden="1" customHeight="1">
      <c r="AK288" s="22"/>
      <c r="AL288" s="22"/>
      <c r="AM288" s="22"/>
      <c r="AN288" s="22"/>
      <c r="AO288" s="22"/>
      <c r="AP288" s="22"/>
      <c r="AQ288" s="22"/>
      <c r="AR288" s="30" t="str">
        <f t="shared" si="38"/>
        <v>7-9</v>
      </c>
      <c r="AS288" s="30">
        <v>9</v>
      </c>
      <c r="AT288" s="30">
        <v>7</v>
      </c>
      <c r="AU288" s="42">
        <v>6</v>
      </c>
      <c r="AV288" s="43" t="s">
        <v>47</v>
      </c>
      <c r="AW288" s="30">
        <v>7</v>
      </c>
      <c r="AX288" s="30" t="s">
        <v>51</v>
      </c>
      <c r="AY288" s="44" t="s">
        <v>176</v>
      </c>
      <c r="AZ288" s="22"/>
      <c r="BA288" s="30" t="str">
        <f t="shared" si="39"/>
        <v>7-9</v>
      </c>
      <c r="BB288" s="55">
        <v>9</v>
      </c>
      <c r="BC288" s="36">
        <v>7</v>
      </c>
      <c r="BD288" s="45">
        <v>5</v>
      </c>
      <c r="BE288" s="43" t="s">
        <v>44</v>
      </c>
      <c r="BF288" s="38">
        <v>7</v>
      </c>
      <c r="BG288" s="30" t="s">
        <v>51</v>
      </c>
      <c r="BH288" s="44" t="s">
        <v>175</v>
      </c>
    </row>
    <row r="289" spans="37:60" ht="15" hidden="1" customHeight="1">
      <c r="AK289" s="22"/>
      <c r="AL289" s="22"/>
      <c r="AM289" s="22"/>
      <c r="AN289" s="22"/>
      <c r="AO289" s="22"/>
      <c r="AP289" s="22"/>
      <c r="AQ289" s="22"/>
      <c r="AR289" s="30" t="str">
        <f t="shared" si="38"/>
        <v>8-9</v>
      </c>
      <c r="AS289" s="30">
        <v>9</v>
      </c>
      <c r="AT289" s="30">
        <v>8</v>
      </c>
      <c r="AU289" s="42">
        <v>7</v>
      </c>
      <c r="AV289" s="43" t="s">
        <v>50</v>
      </c>
      <c r="AW289" s="30">
        <v>7</v>
      </c>
      <c r="AX289" s="30" t="s">
        <v>51</v>
      </c>
      <c r="AY289" s="44" t="s">
        <v>177</v>
      </c>
      <c r="AZ289" s="22"/>
      <c r="BA289" s="30" t="str">
        <f t="shared" si="39"/>
        <v>8-9</v>
      </c>
      <c r="BB289" s="55">
        <v>9</v>
      </c>
      <c r="BC289" s="36">
        <v>8</v>
      </c>
      <c r="BD289" s="45">
        <v>6</v>
      </c>
      <c r="BE289" s="43" t="s">
        <v>47</v>
      </c>
      <c r="BF289" s="38">
        <v>7</v>
      </c>
      <c r="BG289" s="30" t="s">
        <v>51</v>
      </c>
      <c r="BH289" s="44" t="s">
        <v>176</v>
      </c>
    </row>
    <row r="290" spans="37:60" ht="15" hidden="1" customHeight="1">
      <c r="AK290" s="22"/>
      <c r="AL290" s="22"/>
      <c r="AM290" s="22"/>
      <c r="AN290" s="22"/>
      <c r="AO290" s="22"/>
      <c r="AP290" s="22"/>
      <c r="AQ290" s="22"/>
      <c r="AR290" s="30" t="str">
        <f t="shared" si="38"/>
        <v>9-9</v>
      </c>
      <c r="AS290" s="30">
        <v>9</v>
      </c>
      <c r="AT290" s="30">
        <v>9</v>
      </c>
      <c r="AU290" s="42">
        <v>8</v>
      </c>
      <c r="AV290" s="43" t="s">
        <v>53</v>
      </c>
      <c r="AW290" s="30">
        <v>7</v>
      </c>
      <c r="AX290" s="30" t="s">
        <v>51</v>
      </c>
      <c r="AY290" s="44" t="s">
        <v>178</v>
      </c>
      <c r="AZ290" s="22"/>
      <c r="BA290" s="30" t="str">
        <f t="shared" si="39"/>
        <v>9-9</v>
      </c>
      <c r="BB290" s="55">
        <v>9</v>
      </c>
      <c r="BC290" s="36">
        <v>9</v>
      </c>
      <c r="BD290" s="45">
        <v>7</v>
      </c>
      <c r="BE290" s="43" t="s">
        <v>50</v>
      </c>
      <c r="BF290" s="38">
        <v>7</v>
      </c>
      <c r="BG290" s="30" t="s">
        <v>51</v>
      </c>
      <c r="BH290" s="44" t="s">
        <v>177</v>
      </c>
    </row>
    <row r="291" spans="37:60" ht="15" hidden="1" customHeight="1">
      <c r="AK291" s="22"/>
      <c r="AL291" s="22"/>
      <c r="AM291" s="22"/>
      <c r="AN291" s="22"/>
      <c r="AO291" s="22"/>
      <c r="AP291" s="22"/>
      <c r="AQ291" s="22"/>
      <c r="AR291" s="30" t="str">
        <f t="shared" ref="AR291:AR343" si="40">CONCATENATE(AT291,"-",AS291)</f>
        <v>10-9</v>
      </c>
      <c r="AS291" s="30">
        <v>9</v>
      </c>
      <c r="AT291" s="30">
        <v>10</v>
      </c>
      <c r="AU291" s="42">
        <v>8</v>
      </c>
      <c r="AV291" s="43" t="s">
        <v>53</v>
      </c>
      <c r="AW291" s="30">
        <v>7</v>
      </c>
      <c r="AX291" s="30" t="s">
        <v>51</v>
      </c>
      <c r="AY291" s="44" t="s">
        <v>178</v>
      </c>
      <c r="AZ291" s="22"/>
      <c r="BA291" s="30" t="str">
        <f t="shared" ref="BA291:BA343" si="41">CONCATENATE(BC291,"-",BB291)</f>
        <v>10-9</v>
      </c>
      <c r="BB291" s="55">
        <v>9</v>
      </c>
      <c r="BC291" s="36">
        <v>10</v>
      </c>
      <c r="BD291" s="45">
        <v>8</v>
      </c>
      <c r="BE291" s="43" t="s">
        <v>53</v>
      </c>
      <c r="BF291" s="38">
        <v>7</v>
      </c>
      <c r="BG291" s="30" t="s">
        <v>51</v>
      </c>
      <c r="BH291" s="44" t="s">
        <v>178</v>
      </c>
    </row>
    <row r="292" spans="37:60" ht="15" hidden="1" customHeight="1">
      <c r="AK292" s="22"/>
      <c r="AL292" s="22"/>
      <c r="AM292" s="22"/>
      <c r="AN292" s="22"/>
      <c r="AO292" s="22"/>
      <c r="AP292" s="22"/>
      <c r="AQ292" s="22"/>
      <c r="AR292" s="30" t="str">
        <f t="shared" si="40"/>
        <v>11-9</v>
      </c>
      <c r="AS292" s="30">
        <v>9</v>
      </c>
      <c r="AT292" s="30">
        <v>11</v>
      </c>
      <c r="AU292" s="42">
        <v>9</v>
      </c>
      <c r="AV292" s="43" t="s">
        <v>56</v>
      </c>
      <c r="AW292" s="30">
        <v>7</v>
      </c>
      <c r="AX292" s="30" t="s">
        <v>51</v>
      </c>
      <c r="AY292" s="44" t="s">
        <v>179</v>
      </c>
      <c r="AZ292" s="22"/>
      <c r="BA292" s="30" t="str">
        <f t="shared" si="41"/>
        <v>11-9</v>
      </c>
      <c r="BB292" s="55">
        <v>9</v>
      </c>
      <c r="BC292" s="36">
        <v>11</v>
      </c>
      <c r="BD292" s="45">
        <v>8</v>
      </c>
      <c r="BE292" s="43" t="s">
        <v>53</v>
      </c>
      <c r="BF292" s="38">
        <v>7</v>
      </c>
      <c r="BG292" s="30" t="s">
        <v>51</v>
      </c>
      <c r="BH292" s="44" t="s">
        <v>178</v>
      </c>
    </row>
    <row r="293" spans="37:60" ht="15" hidden="1" customHeight="1">
      <c r="AK293" s="22"/>
      <c r="AL293" s="22"/>
      <c r="AM293" s="22"/>
      <c r="AN293" s="22"/>
      <c r="AO293" s="22"/>
      <c r="AP293" s="22"/>
      <c r="AQ293" s="22"/>
      <c r="AR293" s="30" t="str">
        <f t="shared" si="40"/>
        <v>12-9</v>
      </c>
      <c r="AS293" s="30">
        <v>9</v>
      </c>
      <c r="AT293" s="30">
        <v>12</v>
      </c>
      <c r="AU293" s="42">
        <v>10</v>
      </c>
      <c r="AV293" s="43" t="s">
        <v>57</v>
      </c>
      <c r="AW293" s="30">
        <v>7</v>
      </c>
      <c r="AX293" s="30" t="s">
        <v>51</v>
      </c>
      <c r="AY293" s="44" t="s">
        <v>180</v>
      </c>
      <c r="AZ293" s="22"/>
      <c r="BA293" s="30" t="str">
        <f t="shared" si="41"/>
        <v>12-9</v>
      </c>
      <c r="BB293" s="55">
        <v>9</v>
      </c>
      <c r="BC293" s="36">
        <v>12</v>
      </c>
      <c r="BD293" s="45">
        <v>9</v>
      </c>
      <c r="BE293" s="43" t="s">
        <v>56</v>
      </c>
      <c r="BF293" s="38">
        <v>7</v>
      </c>
      <c r="BG293" s="30" t="s">
        <v>51</v>
      </c>
      <c r="BH293" s="44" t="s">
        <v>179</v>
      </c>
    </row>
    <row r="294" spans="37:60" ht="15" hidden="1" customHeight="1">
      <c r="AK294" s="22"/>
      <c r="AL294" s="22"/>
      <c r="AM294" s="22"/>
      <c r="AN294" s="22"/>
      <c r="AO294" s="22"/>
      <c r="AP294" s="22"/>
      <c r="AQ294" s="22"/>
      <c r="AR294" s="30" t="str">
        <f t="shared" si="40"/>
        <v>13-9</v>
      </c>
      <c r="AS294" s="30">
        <v>9</v>
      </c>
      <c r="AT294" s="30">
        <v>13</v>
      </c>
      <c r="AU294" s="42">
        <v>11</v>
      </c>
      <c r="AV294" s="43" t="s">
        <v>59</v>
      </c>
      <c r="AW294" s="30">
        <v>7</v>
      </c>
      <c r="AX294" s="30" t="s">
        <v>51</v>
      </c>
      <c r="AY294" s="44" t="s">
        <v>181</v>
      </c>
      <c r="AZ294" s="22"/>
      <c r="BA294" s="30" t="str">
        <f t="shared" si="41"/>
        <v>13-9</v>
      </c>
      <c r="BB294" s="55">
        <v>9</v>
      </c>
      <c r="BC294" s="36">
        <v>13</v>
      </c>
      <c r="BD294" s="45">
        <v>10</v>
      </c>
      <c r="BE294" s="43" t="s">
        <v>57</v>
      </c>
      <c r="BF294" s="38">
        <v>7</v>
      </c>
      <c r="BG294" s="30" t="s">
        <v>51</v>
      </c>
      <c r="BH294" s="44" t="s">
        <v>180</v>
      </c>
    </row>
    <row r="295" spans="37:60" ht="15" hidden="1" customHeight="1">
      <c r="AK295" s="22"/>
      <c r="AL295" s="22"/>
      <c r="AM295" s="22"/>
      <c r="AN295" s="22"/>
      <c r="AO295" s="22"/>
      <c r="AP295" s="22"/>
      <c r="AQ295" s="22"/>
      <c r="AR295" s="30" t="str">
        <f t="shared" si="40"/>
        <v>14-9</v>
      </c>
      <c r="AS295" s="30">
        <v>9</v>
      </c>
      <c r="AT295" s="30">
        <v>14</v>
      </c>
      <c r="AU295" s="42">
        <v>12</v>
      </c>
      <c r="AV295" s="43" t="s">
        <v>61</v>
      </c>
      <c r="AW295" s="30">
        <v>7</v>
      </c>
      <c r="AX295" s="30" t="s">
        <v>51</v>
      </c>
      <c r="AY295" s="44" t="s">
        <v>182</v>
      </c>
      <c r="AZ295" s="22"/>
      <c r="BA295" s="30" t="str">
        <f t="shared" si="41"/>
        <v>14-9</v>
      </c>
      <c r="BB295" s="55">
        <v>9</v>
      </c>
      <c r="BC295" s="36">
        <v>14</v>
      </c>
      <c r="BD295" s="45">
        <v>11</v>
      </c>
      <c r="BE295" s="43" t="s">
        <v>59</v>
      </c>
      <c r="BF295" s="38">
        <v>7</v>
      </c>
      <c r="BG295" s="30" t="s">
        <v>51</v>
      </c>
      <c r="BH295" s="44" t="s">
        <v>181</v>
      </c>
    </row>
    <row r="296" spans="37:60" ht="15" hidden="1" customHeight="1">
      <c r="AK296" s="22"/>
      <c r="AL296" s="22"/>
      <c r="AM296" s="22"/>
      <c r="AN296" s="22"/>
      <c r="AO296" s="22"/>
      <c r="AP296" s="22"/>
      <c r="AQ296" s="22"/>
      <c r="AR296" s="30" t="str">
        <f t="shared" si="40"/>
        <v>15-9</v>
      </c>
      <c r="AS296" s="30">
        <v>9</v>
      </c>
      <c r="AT296" s="30">
        <v>15</v>
      </c>
      <c r="AU296" s="42">
        <v>13</v>
      </c>
      <c r="AV296" s="43" t="s">
        <v>63</v>
      </c>
      <c r="AW296" s="30">
        <v>7</v>
      </c>
      <c r="AX296" s="30" t="s">
        <v>51</v>
      </c>
      <c r="AY296" s="44" t="s">
        <v>183</v>
      </c>
      <c r="AZ296" s="22"/>
      <c r="BA296" s="30" t="str">
        <f t="shared" si="41"/>
        <v>15-9</v>
      </c>
      <c r="BB296" s="55">
        <v>9</v>
      </c>
      <c r="BC296" s="36">
        <v>15</v>
      </c>
      <c r="BD296" s="45">
        <v>12</v>
      </c>
      <c r="BE296" s="43" t="s">
        <v>61</v>
      </c>
      <c r="BF296" s="38">
        <v>7</v>
      </c>
      <c r="BG296" s="30" t="s">
        <v>51</v>
      </c>
      <c r="BH296" s="44" t="s">
        <v>182</v>
      </c>
    </row>
    <row r="297" spans="37:60" ht="15" hidden="1" customHeight="1">
      <c r="AK297" s="22"/>
      <c r="AL297" s="22"/>
      <c r="AM297" s="22"/>
      <c r="AN297" s="22"/>
      <c r="AO297" s="22"/>
      <c r="AP297" s="22"/>
      <c r="AQ297" s="22"/>
      <c r="AR297" s="30" t="str">
        <f t="shared" si="40"/>
        <v>16-9</v>
      </c>
      <c r="AS297" s="30">
        <v>9</v>
      </c>
      <c r="AT297" s="30">
        <v>16</v>
      </c>
      <c r="AU297" s="42">
        <v>14</v>
      </c>
      <c r="AV297" s="43" t="s">
        <v>64</v>
      </c>
      <c r="AW297" s="30">
        <v>7</v>
      </c>
      <c r="AX297" s="30" t="s">
        <v>51</v>
      </c>
      <c r="AY297" s="44" t="s">
        <v>184</v>
      </c>
      <c r="AZ297" s="22"/>
      <c r="BA297" s="30" t="str">
        <f t="shared" si="41"/>
        <v>16-9</v>
      </c>
      <c r="BB297" s="55">
        <v>9</v>
      </c>
      <c r="BC297" s="36">
        <v>16</v>
      </c>
      <c r="BD297" s="45">
        <v>13</v>
      </c>
      <c r="BE297" s="43" t="s">
        <v>63</v>
      </c>
      <c r="BF297" s="38">
        <v>7</v>
      </c>
      <c r="BG297" s="30" t="s">
        <v>51</v>
      </c>
      <c r="BH297" s="44" t="s">
        <v>183</v>
      </c>
    </row>
    <row r="298" spans="37:60" ht="15" hidden="1" customHeight="1">
      <c r="AK298" s="22"/>
      <c r="AL298" s="22"/>
      <c r="AM298" s="22"/>
      <c r="AN298" s="22"/>
      <c r="AO298" s="22"/>
      <c r="AP298" s="22"/>
      <c r="AQ298" s="22"/>
      <c r="AR298" s="30" t="str">
        <f t="shared" si="40"/>
        <v>17-9</v>
      </c>
      <c r="AS298" s="30">
        <v>9</v>
      </c>
      <c r="AT298" s="30">
        <v>17</v>
      </c>
      <c r="AU298" s="42">
        <v>14</v>
      </c>
      <c r="AV298" s="43" t="s">
        <v>64</v>
      </c>
      <c r="AW298" s="30">
        <v>7</v>
      </c>
      <c r="AX298" s="30" t="s">
        <v>51</v>
      </c>
      <c r="AY298" s="44" t="s">
        <v>184</v>
      </c>
      <c r="AZ298" s="22"/>
      <c r="BA298" s="30" t="str">
        <f t="shared" si="41"/>
        <v>17-9</v>
      </c>
      <c r="BB298" s="55">
        <v>9</v>
      </c>
      <c r="BC298" s="36">
        <v>17</v>
      </c>
      <c r="BD298" s="45">
        <v>14</v>
      </c>
      <c r="BE298" s="43" t="s">
        <v>64</v>
      </c>
      <c r="BF298" s="38">
        <v>7</v>
      </c>
      <c r="BG298" s="30" t="s">
        <v>51</v>
      </c>
      <c r="BH298" s="44" t="s">
        <v>184</v>
      </c>
    </row>
    <row r="299" spans="37:60" ht="15" hidden="1" customHeight="1">
      <c r="AK299" s="22"/>
      <c r="AL299" s="22"/>
      <c r="AM299" s="22"/>
      <c r="AN299" s="22"/>
      <c r="AO299" s="22"/>
      <c r="AP299" s="22"/>
      <c r="AQ299" s="22"/>
      <c r="AR299" s="30" t="str">
        <f t="shared" si="40"/>
        <v>18-9</v>
      </c>
      <c r="AS299" s="30">
        <v>9</v>
      </c>
      <c r="AT299" s="30">
        <v>18</v>
      </c>
      <c r="AU299" s="42">
        <v>15</v>
      </c>
      <c r="AV299" s="43" t="s">
        <v>65</v>
      </c>
      <c r="AW299" s="30">
        <v>7</v>
      </c>
      <c r="AX299" s="30" t="s">
        <v>51</v>
      </c>
      <c r="AY299" s="44" t="s">
        <v>185</v>
      </c>
      <c r="AZ299" s="22"/>
      <c r="BA299" s="30" t="str">
        <f t="shared" si="41"/>
        <v>18-9</v>
      </c>
      <c r="BB299" s="55">
        <v>9</v>
      </c>
      <c r="BC299" s="36">
        <v>18</v>
      </c>
      <c r="BD299" s="45">
        <v>14</v>
      </c>
      <c r="BE299" s="43" t="s">
        <v>64</v>
      </c>
      <c r="BF299" s="38">
        <v>7</v>
      </c>
      <c r="BG299" s="30" t="s">
        <v>51</v>
      </c>
      <c r="BH299" s="44" t="s">
        <v>184</v>
      </c>
    </row>
    <row r="300" spans="37:60" ht="15" hidden="1" customHeight="1">
      <c r="AK300" s="22"/>
      <c r="AL300" s="22"/>
      <c r="AM300" s="22"/>
      <c r="AN300" s="22"/>
      <c r="AO300" s="22"/>
      <c r="AP300" s="22"/>
      <c r="AQ300" s="22"/>
      <c r="AR300" s="30" t="str">
        <f t="shared" si="40"/>
        <v>19-9</v>
      </c>
      <c r="AS300" s="30">
        <v>9</v>
      </c>
      <c r="AT300" s="30">
        <v>19</v>
      </c>
      <c r="AU300" s="42">
        <v>15</v>
      </c>
      <c r="AV300" s="43" t="s">
        <v>65</v>
      </c>
      <c r="AW300" s="30">
        <v>7</v>
      </c>
      <c r="AX300" s="30" t="s">
        <v>51</v>
      </c>
      <c r="AY300" s="44" t="s">
        <v>185</v>
      </c>
      <c r="AZ300" s="22"/>
      <c r="BA300" s="30" t="str">
        <f t="shared" si="41"/>
        <v>19-9</v>
      </c>
      <c r="BB300" s="55">
        <v>9</v>
      </c>
      <c r="BC300" s="36">
        <v>19</v>
      </c>
      <c r="BD300" s="45">
        <v>15</v>
      </c>
      <c r="BE300" s="43" t="s">
        <v>65</v>
      </c>
      <c r="BF300" s="38">
        <v>7</v>
      </c>
      <c r="BG300" s="30" t="s">
        <v>51</v>
      </c>
      <c r="BH300" s="44" t="s">
        <v>185</v>
      </c>
    </row>
    <row r="301" spans="37:60" ht="15" hidden="1" customHeight="1">
      <c r="AK301" s="22"/>
      <c r="AL301" s="22"/>
      <c r="AM301" s="22"/>
      <c r="AN301" s="22"/>
      <c r="AO301" s="22"/>
      <c r="AP301" s="22"/>
      <c r="AQ301" s="22"/>
      <c r="AR301" s="30" t="str">
        <f t="shared" si="40"/>
        <v>20-9</v>
      </c>
      <c r="AS301" s="30">
        <v>9</v>
      </c>
      <c r="AT301" s="30">
        <v>20</v>
      </c>
      <c r="AU301" s="42">
        <v>15</v>
      </c>
      <c r="AV301" s="43" t="s">
        <v>65</v>
      </c>
      <c r="AW301" s="30">
        <v>7</v>
      </c>
      <c r="AX301" s="30" t="s">
        <v>51</v>
      </c>
      <c r="AY301" s="44" t="s">
        <v>185</v>
      </c>
      <c r="AZ301" s="22"/>
      <c r="BA301" s="30" t="str">
        <f t="shared" si="41"/>
        <v>20-9</v>
      </c>
      <c r="BB301" s="55">
        <v>9</v>
      </c>
      <c r="BC301" s="36">
        <v>20</v>
      </c>
      <c r="BD301" s="45">
        <v>15</v>
      </c>
      <c r="BE301" s="43" t="s">
        <v>65</v>
      </c>
      <c r="BF301" s="38">
        <v>7</v>
      </c>
      <c r="BG301" s="30" t="s">
        <v>51</v>
      </c>
      <c r="BH301" s="44" t="s">
        <v>185</v>
      </c>
    </row>
    <row r="302" spans="37:60" ht="15" hidden="1" customHeight="1">
      <c r="AK302" s="22"/>
      <c r="AL302" s="22"/>
      <c r="AM302" s="22"/>
      <c r="AN302" s="22"/>
      <c r="AO302" s="22"/>
      <c r="AP302" s="22"/>
      <c r="AQ302" s="22"/>
      <c r="AR302" s="30" t="str">
        <f t="shared" si="40"/>
        <v>21-9</v>
      </c>
      <c r="AS302" s="30">
        <v>9</v>
      </c>
      <c r="AT302" s="30">
        <v>21</v>
      </c>
      <c r="AU302" s="42">
        <v>16</v>
      </c>
      <c r="AV302" s="43" t="s">
        <v>66</v>
      </c>
      <c r="AW302" s="30">
        <v>7</v>
      </c>
      <c r="AX302" s="30" t="s">
        <v>51</v>
      </c>
      <c r="AY302" s="44" t="s">
        <v>186</v>
      </c>
      <c r="AZ302" s="22"/>
      <c r="BA302" s="30" t="str">
        <f t="shared" si="41"/>
        <v>21-9</v>
      </c>
      <c r="BB302" s="55">
        <v>9</v>
      </c>
      <c r="BC302" s="36">
        <v>21</v>
      </c>
      <c r="BD302" s="45">
        <v>15</v>
      </c>
      <c r="BE302" s="43" t="s">
        <v>65</v>
      </c>
      <c r="BF302" s="38">
        <v>7</v>
      </c>
      <c r="BG302" s="30" t="s">
        <v>51</v>
      </c>
      <c r="BH302" s="44" t="s">
        <v>185</v>
      </c>
    </row>
    <row r="303" spans="37:60" ht="15" hidden="1" customHeight="1">
      <c r="AK303" s="22"/>
      <c r="AL303" s="22"/>
      <c r="AM303" s="22"/>
      <c r="AN303" s="22"/>
      <c r="AO303" s="22"/>
      <c r="AP303" s="22"/>
      <c r="AQ303" s="22"/>
      <c r="AR303" s="30" t="str">
        <f t="shared" si="40"/>
        <v>22-9</v>
      </c>
      <c r="AS303" s="30">
        <v>9</v>
      </c>
      <c r="AT303" s="30">
        <v>22</v>
      </c>
      <c r="AU303" s="42">
        <v>16</v>
      </c>
      <c r="AV303" s="43" t="s">
        <v>66</v>
      </c>
      <c r="AW303" s="30">
        <v>7</v>
      </c>
      <c r="AX303" s="30" t="s">
        <v>51</v>
      </c>
      <c r="AY303" s="44" t="s">
        <v>186</v>
      </c>
      <c r="AZ303" s="22"/>
      <c r="BA303" s="30" t="str">
        <f t="shared" si="41"/>
        <v>22-9</v>
      </c>
      <c r="BB303" s="55">
        <v>9</v>
      </c>
      <c r="BC303" s="36">
        <v>22</v>
      </c>
      <c r="BD303" s="45">
        <v>16</v>
      </c>
      <c r="BE303" s="43" t="s">
        <v>66</v>
      </c>
      <c r="BF303" s="38">
        <v>7</v>
      </c>
      <c r="BG303" s="30" t="s">
        <v>51</v>
      </c>
      <c r="BH303" s="44" t="s">
        <v>186</v>
      </c>
    </row>
    <row r="304" spans="37:60" ht="15" hidden="1" customHeight="1">
      <c r="AK304" s="22"/>
      <c r="AL304" s="22"/>
      <c r="AM304" s="22"/>
      <c r="AN304" s="22"/>
      <c r="AO304" s="22"/>
      <c r="AP304" s="22"/>
      <c r="AQ304" s="22"/>
      <c r="AR304" s="30" t="str">
        <f t="shared" si="40"/>
        <v>23-9</v>
      </c>
      <c r="AS304" s="30">
        <v>9</v>
      </c>
      <c r="AT304" s="30">
        <v>23</v>
      </c>
      <c r="AU304" s="42">
        <v>17</v>
      </c>
      <c r="AV304" s="43" t="s">
        <v>67</v>
      </c>
      <c r="AW304" s="30">
        <v>7</v>
      </c>
      <c r="AX304" s="30" t="s">
        <v>51</v>
      </c>
      <c r="AY304" s="44" t="s">
        <v>187</v>
      </c>
      <c r="AZ304" s="22"/>
      <c r="BA304" s="30" t="str">
        <f t="shared" si="41"/>
        <v>23-9</v>
      </c>
      <c r="BB304" s="55">
        <v>9</v>
      </c>
      <c r="BC304" s="36">
        <v>23</v>
      </c>
      <c r="BD304" s="45">
        <v>16</v>
      </c>
      <c r="BE304" s="43" t="s">
        <v>66</v>
      </c>
      <c r="BF304" s="38">
        <v>7</v>
      </c>
      <c r="BG304" s="30" t="s">
        <v>51</v>
      </c>
      <c r="BH304" s="44" t="s">
        <v>186</v>
      </c>
    </row>
    <row r="305" spans="37:60" ht="15" hidden="1" customHeight="1">
      <c r="AK305" s="22"/>
      <c r="AL305" s="22"/>
      <c r="AM305" s="22"/>
      <c r="AN305" s="22"/>
      <c r="AO305" s="22"/>
      <c r="AP305" s="22"/>
      <c r="AQ305" s="22"/>
      <c r="AR305" s="30" t="str">
        <f t="shared" si="40"/>
        <v>24-9</v>
      </c>
      <c r="AS305" s="30">
        <v>9</v>
      </c>
      <c r="AT305" s="30">
        <v>24</v>
      </c>
      <c r="AU305" s="42">
        <v>17</v>
      </c>
      <c r="AV305" s="43" t="s">
        <v>67</v>
      </c>
      <c r="AW305" s="30">
        <v>7</v>
      </c>
      <c r="AX305" s="30" t="s">
        <v>51</v>
      </c>
      <c r="AY305" s="44" t="s">
        <v>187</v>
      </c>
      <c r="AZ305" s="22"/>
      <c r="BA305" s="30" t="str">
        <f t="shared" si="41"/>
        <v>24-9</v>
      </c>
      <c r="BB305" s="55">
        <v>9</v>
      </c>
      <c r="BC305" s="36">
        <v>24</v>
      </c>
      <c r="BD305" s="45">
        <v>17</v>
      </c>
      <c r="BE305" s="43" t="s">
        <v>67</v>
      </c>
      <c r="BF305" s="38">
        <v>7</v>
      </c>
      <c r="BG305" s="30" t="s">
        <v>51</v>
      </c>
      <c r="BH305" s="44" t="s">
        <v>187</v>
      </c>
    </row>
    <row r="306" spans="37:60" ht="15" hidden="1" customHeight="1">
      <c r="AK306" s="22"/>
      <c r="AL306" s="22"/>
      <c r="AM306" s="22"/>
      <c r="AN306" s="22"/>
      <c r="AO306" s="22"/>
      <c r="AP306" s="22"/>
      <c r="AQ306" s="22"/>
      <c r="AR306" s="30" t="str">
        <f t="shared" si="40"/>
        <v>25-9</v>
      </c>
      <c r="AS306" s="30">
        <v>9</v>
      </c>
      <c r="AT306" s="30">
        <v>25</v>
      </c>
      <c r="AU306" s="42">
        <v>18</v>
      </c>
      <c r="AV306" s="43" t="s">
        <v>68</v>
      </c>
      <c r="AW306" s="30">
        <v>7</v>
      </c>
      <c r="AX306" s="30" t="s">
        <v>51</v>
      </c>
      <c r="AY306" s="44" t="s">
        <v>188</v>
      </c>
      <c r="AZ306" s="22"/>
      <c r="BA306" s="30" t="str">
        <f t="shared" si="41"/>
        <v>25-9</v>
      </c>
      <c r="BB306" s="55">
        <v>9</v>
      </c>
      <c r="BC306" s="36">
        <v>25</v>
      </c>
      <c r="BD306" s="45">
        <v>17</v>
      </c>
      <c r="BE306" s="43" t="s">
        <v>67</v>
      </c>
      <c r="BF306" s="38">
        <v>7</v>
      </c>
      <c r="BG306" s="30" t="s">
        <v>51</v>
      </c>
      <c r="BH306" s="44" t="s">
        <v>187</v>
      </c>
    </row>
    <row r="307" spans="37:60" ht="15" hidden="1" customHeight="1">
      <c r="AK307" s="22"/>
      <c r="AL307" s="22"/>
      <c r="AM307" s="22"/>
      <c r="AN307" s="22"/>
      <c r="AO307" s="22"/>
      <c r="AP307" s="22"/>
      <c r="AQ307" s="22"/>
      <c r="AR307" s="30" t="str">
        <f t="shared" si="40"/>
        <v>26-9</v>
      </c>
      <c r="AS307" s="30">
        <v>9</v>
      </c>
      <c r="AT307" s="30">
        <v>26</v>
      </c>
      <c r="AU307" s="42">
        <v>18</v>
      </c>
      <c r="AV307" s="43" t="s">
        <v>68</v>
      </c>
      <c r="AW307" s="30">
        <v>7</v>
      </c>
      <c r="AX307" s="30" t="s">
        <v>51</v>
      </c>
      <c r="AY307" s="44" t="s">
        <v>188</v>
      </c>
      <c r="AZ307" s="22"/>
      <c r="BA307" s="30" t="str">
        <f t="shared" si="41"/>
        <v>26-9</v>
      </c>
      <c r="BB307" s="55">
        <v>9</v>
      </c>
      <c r="BC307" s="36">
        <v>26</v>
      </c>
      <c r="BD307" s="45">
        <v>18</v>
      </c>
      <c r="BE307" s="43" t="s">
        <v>68</v>
      </c>
      <c r="BF307" s="38">
        <v>7</v>
      </c>
      <c r="BG307" s="30" t="s">
        <v>51</v>
      </c>
      <c r="BH307" s="44" t="s">
        <v>188</v>
      </c>
    </row>
    <row r="308" spans="37:60" ht="15" hidden="1" customHeight="1">
      <c r="AK308" s="22"/>
      <c r="AL308" s="22"/>
      <c r="AM308" s="22"/>
      <c r="AN308" s="22"/>
      <c r="AO308" s="22"/>
      <c r="AP308" s="22"/>
      <c r="AQ308" s="22"/>
      <c r="AR308" s="30" t="str">
        <f t="shared" si="40"/>
        <v>27-9</v>
      </c>
      <c r="AS308" s="30">
        <v>9</v>
      </c>
      <c r="AT308" s="30">
        <v>27</v>
      </c>
      <c r="AU308" s="42">
        <v>19</v>
      </c>
      <c r="AV308" s="43" t="s">
        <v>70</v>
      </c>
      <c r="AW308" s="30">
        <v>7</v>
      </c>
      <c r="AX308" s="30" t="s">
        <v>51</v>
      </c>
      <c r="AY308" s="44" t="s">
        <v>189</v>
      </c>
      <c r="AZ308" s="22"/>
      <c r="BA308" s="30" t="str">
        <f t="shared" si="41"/>
        <v>27-9</v>
      </c>
      <c r="BB308" s="55">
        <v>9</v>
      </c>
      <c r="BC308" s="36">
        <v>27</v>
      </c>
      <c r="BD308" s="45">
        <v>18</v>
      </c>
      <c r="BE308" s="43" t="s">
        <v>68</v>
      </c>
      <c r="BF308" s="38">
        <v>7</v>
      </c>
      <c r="BG308" s="30" t="s">
        <v>51</v>
      </c>
      <c r="BH308" s="44" t="s">
        <v>188</v>
      </c>
    </row>
    <row r="309" spans="37:60" ht="15" hidden="1" customHeight="1">
      <c r="AK309" s="22"/>
      <c r="AL309" s="22"/>
      <c r="AM309" s="22"/>
      <c r="AN309" s="22"/>
      <c r="AO309" s="22"/>
      <c r="AP309" s="22"/>
      <c r="AQ309" s="22"/>
      <c r="AR309" s="30" t="str">
        <f t="shared" si="40"/>
        <v>28-9</v>
      </c>
      <c r="AS309" s="30">
        <v>9</v>
      </c>
      <c r="AT309" s="30">
        <v>28</v>
      </c>
      <c r="AU309" s="42">
        <v>19</v>
      </c>
      <c r="AV309" s="43" t="s">
        <v>70</v>
      </c>
      <c r="AW309" s="30">
        <v>7</v>
      </c>
      <c r="AX309" s="30" t="s">
        <v>51</v>
      </c>
      <c r="AY309" s="44" t="s">
        <v>189</v>
      </c>
      <c r="AZ309" s="22"/>
      <c r="BA309" s="30" t="str">
        <f t="shared" si="41"/>
        <v>28-9</v>
      </c>
      <c r="BB309" s="55">
        <v>9</v>
      </c>
      <c r="BC309" s="36">
        <v>28</v>
      </c>
      <c r="BD309" s="45">
        <v>19</v>
      </c>
      <c r="BE309" s="43" t="s">
        <v>70</v>
      </c>
      <c r="BF309" s="38">
        <v>7</v>
      </c>
      <c r="BG309" s="30" t="s">
        <v>51</v>
      </c>
      <c r="BH309" s="44" t="s">
        <v>189</v>
      </c>
    </row>
    <row r="310" spans="37:60" ht="15" hidden="1" customHeight="1">
      <c r="AK310" s="22"/>
      <c r="AL310" s="22"/>
      <c r="AM310" s="22"/>
      <c r="AN310" s="22"/>
      <c r="AO310" s="22"/>
      <c r="AP310" s="22"/>
      <c r="AQ310" s="22"/>
      <c r="AR310" s="30" t="str">
        <f t="shared" si="40"/>
        <v>29-9</v>
      </c>
      <c r="AS310" s="30">
        <v>9</v>
      </c>
      <c r="AT310" s="30">
        <v>29</v>
      </c>
      <c r="AU310" s="42">
        <v>19</v>
      </c>
      <c r="AV310" s="43" t="s">
        <v>70</v>
      </c>
      <c r="AW310" s="30">
        <v>7</v>
      </c>
      <c r="AX310" s="30" t="s">
        <v>51</v>
      </c>
      <c r="AY310" s="44" t="s">
        <v>189</v>
      </c>
      <c r="AZ310" s="22"/>
      <c r="BA310" s="30" t="str">
        <f t="shared" si="41"/>
        <v>29-9</v>
      </c>
      <c r="BB310" s="55">
        <v>9</v>
      </c>
      <c r="BC310" s="36">
        <v>29</v>
      </c>
      <c r="BD310" s="45">
        <v>19</v>
      </c>
      <c r="BE310" s="43" t="s">
        <v>70</v>
      </c>
      <c r="BF310" s="38">
        <v>7</v>
      </c>
      <c r="BG310" s="30" t="s">
        <v>51</v>
      </c>
      <c r="BH310" s="44" t="s">
        <v>189</v>
      </c>
    </row>
    <row r="311" spans="37:60" ht="15" hidden="1" customHeight="1">
      <c r="AK311" s="22"/>
      <c r="AL311" s="22"/>
      <c r="AM311" s="22"/>
      <c r="AN311" s="22"/>
      <c r="AO311" s="22"/>
      <c r="AP311" s="22"/>
      <c r="AQ311" s="22"/>
      <c r="AR311" s="30" t="str">
        <f t="shared" si="40"/>
        <v>30-9</v>
      </c>
      <c r="AS311" s="30">
        <v>9</v>
      </c>
      <c r="AT311" s="30">
        <v>30</v>
      </c>
      <c r="AU311" s="42">
        <v>20</v>
      </c>
      <c r="AV311" s="43" t="s">
        <v>71</v>
      </c>
      <c r="AW311" s="30">
        <v>7</v>
      </c>
      <c r="AX311" s="30" t="s">
        <v>51</v>
      </c>
      <c r="AY311" s="44" t="s">
        <v>190</v>
      </c>
      <c r="AZ311" s="22"/>
      <c r="BA311" s="30" t="str">
        <f t="shared" si="41"/>
        <v>30-9</v>
      </c>
      <c r="BB311" s="55">
        <v>9</v>
      </c>
      <c r="BC311" s="36">
        <v>30</v>
      </c>
      <c r="BD311" s="45">
        <v>19</v>
      </c>
      <c r="BE311" s="43" t="s">
        <v>70</v>
      </c>
      <c r="BF311" s="38">
        <v>7</v>
      </c>
      <c r="BG311" s="30" t="s">
        <v>51</v>
      </c>
      <c r="BH311" s="44" t="s">
        <v>189</v>
      </c>
    </row>
    <row r="312" spans="37:60" ht="15" hidden="1" customHeight="1">
      <c r="AK312" s="22"/>
      <c r="AL312" s="22"/>
      <c r="AM312" s="22"/>
      <c r="AN312" s="22"/>
      <c r="AO312" s="22"/>
      <c r="AP312" s="22"/>
      <c r="AQ312" s="22"/>
      <c r="AR312" s="30" t="str">
        <f t="shared" si="40"/>
        <v>31-9</v>
      </c>
      <c r="AS312" s="30">
        <v>9</v>
      </c>
      <c r="AT312" s="30">
        <v>31</v>
      </c>
      <c r="AU312" s="42">
        <v>20</v>
      </c>
      <c r="AV312" s="43" t="s">
        <v>71</v>
      </c>
      <c r="AW312" s="30">
        <v>7</v>
      </c>
      <c r="AX312" s="30" t="s">
        <v>51</v>
      </c>
      <c r="AY312" s="44" t="s">
        <v>190</v>
      </c>
      <c r="AZ312" s="22"/>
      <c r="BA312" s="30" t="str">
        <f t="shared" si="41"/>
        <v>31-9</v>
      </c>
      <c r="BB312" s="55">
        <v>9</v>
      </c>
      <c r="BC312" s="36">
        <v>31</v>
      </c>
      <c r="BD312" s="45">
        <v>20</v>
      </c>
      <c r="BE312" s="43" t="s">
        <v>71</v>
      </c>
      <c r="BF312" s="38">
        <v>7</v>
      </c>
      <c r="BG312" s="30" t="s">
        <v>51</v>
      </c>
      <c r="BH312" s="44" t="s">
        <v>190</v>
      </c>
    </row>
    <row r="313" spans="37:60" ht="15" hidden="1" customHeight="1">
      <c r="AK313" s="22"/>
      <c r="AL313" s="22"/>
      <c r="AM313" s="22"/>
      <c r="AN313" s="22"/>
      <c r="AO313" s="22"/>
      <c r="AP313" s="22"/>
      <c r="AQ313" s="22"/>
      <c r="AR313" s="30" t="str">
        <f t="shared" si="40"/>
        <v>1-10</v>
      </c>
      <c r="AS313" s="30">
        <v>10</v>
      </c>
      <c r="AT313" s="30">
        <v>1</v>
      </c>
      <c r="AU313" s="42">
        <v>1</v>
      </c>
      <c r="AV313" s="43" t="s">
        <v>27</v>
      </c>
      <c r="AW313" s="30">
        <v>8</v>
      </c>
      <c r="AX313" s="30" t="s">
        <v>54</v>
      </c>
      <c r="AY313" s="44" t="s">
        <v>191</v>
      </c>
      <c r="AZ313" s="22"/>
      <c r="BA313" s="30" t="str">
        <f t="shared" si="41"/>
        <v>1-10</v>
      </c>
      <c r="BB313" s="55">
        <v>10</v>
      </c>
      <c r="BC313" s="36">
        <v>1</v>
      </c>
      <c r="BD313" s="45">
        <v>1</v>
      </c>
      <c r="BE313" s="43" t="s">
        <v>27</v>
      </c>
      <c r="BF313" s="38">
        <v>8</v>
      </c>
      <c r="BG313" s="30" t="s">
        <v>54</v>
      </c>
      <c r="BH313" s="44" t="s">
        <v>191</v>
      </c>
    </row>
    <row r="314" spans="37:60" ht="15" hidden="1" customHeight="1">
      <c r="AK314" s="22"/>
      <c r="AL314" s="22"/>
      <c r="AM314" s="22"/>
      <c r="AN314" s="22"/>
      <c r="AO314" s="22"/>
      <c r="AP314" s="22"/>
      <c r="AQ314" s="22"/>
      <c r="AR314" s="30" t="str">
        <f t="shared" si="40"/>
        <v>2-10</v>
      </c>
      <c r="AS314" s="30">
        <v>10</v>
      </c>
      <c r="AT314" s="30">
        <v>2</v>
      </c>
      <c r="AU314" s="42">
        <v>1</v>
      </c>
      <c r="AV314" s="43" t="s">
        <v>27</v>
      </c>
      <c r="AW314" s="30">
        <v>8</v>
      </c>
      <c r="AX314" s="30" t="s">
        <v>54</v>
      </c>
      <c r="AY314" s="44" t="s">
        <v>191</v>
      </c>
      <c r="AZ314" s="22"/>
      <c r="BA314" s="30" t="str">
        <f t="shared" si="41"/>
        <v>2-10</v>
      </c>
      <c r="BB314" s="55">
        <v>10</v>
      </c>
      <c r="BC314" s="36">
        <v>2</v>
      </c>
      <c r="BD314" s="45">
        <v>1</v>
      </c>
      <c r="BE314" s="43" t="s">
        <v>27</v>
      </c>
      <c r="BF314" s="38">
        <v>8</v>
      </c>
      <c r="BG314" s="30" t="s">
        <v>54</v>
      </c>
      <c r="BH314" s="44" t="s">
        <v>191</v>
      </c>
    </row>
    <row r="315" spans="37:60" ht="15" hidden="1" customHeight="1">
      <c r="AK315" s="22"/>
      <c r="AL315" s="22"/>
      <c r="AM315" s="22"/>
      <c r="AN315" s="22"/>
      <c r="AO315" s="22"/>
      <c r="AP315" s="22"/>
      <c r="AQ315" s="22"/>
      <c r="AR315" s="30" t="str">
        <f t="shared" si="40"/>
        <v>3-10</v>
      </c>
      <c r="AS315" s="30">
        <v>10</v>
      </c>
      <c r="AT315" s="30">
        <v>3</v>
      </c>
      <c r="AU315" s="42">
        <v>2</v>
      </c>
      <c r="AV315" s="43" t="s">
        <v>37</v>
      </c>
      <c r="AW315" s="30">
        <v>8</v>
      </c>
      <c r="AX315" s="30" t="s">
        <v>54</v>
      </c>
      <c r="AY315" s="44" t="s">
        <v>192</v>
      </c>
      <c r="AZ315" s="22"/>
      <c r="BA315" s="30" t="str">
        <f t="shared" si="41"/>
        <v>3-10</v>
      </c>
      <c r="BB315" s="55">
        <v>10</v>
      </c>
      <c r="BC315" s="36">
        <v>3</v>
      </c>
      <c r="BD315" s="45">
        <v>1</v>
      </c>
      <c r="BE315" s="43" t="s">
        <v>27</v>
      </c>
      <c r="BF315" s="38">
        <v>8</v>
      </c>
      <c r="BG315" s="30" t="s">
        <v>54</v>
      </c>
      <c r="BH315" s="44" t="s">
        <v>191</v>
      </c>
    </row>
    <row r="316" spans="37:60" ht="15" hidden="1" customHeight="1">
      <c r="AK316" s="22"/>
      <c r="AL316" s="22"/>
      <c r="AM316" s="22"/>
      <c r="AN316" s="22"/>
      <c r="AO316" s="22"/>
      <c r="AP316" s="22"/>
      <c r="AQ316" s="22"/>
      <c r="AR316" s="30" t="str">
        <f t="shared" si="40"/>
        <v>4-10</v>
      </c>
      <c r="AS316" s="30">
        <v>10</v>
      </c>
      <c r="AT316" s="30">
        <v>4</v>
      </c>
      <c r="AU316" s="42">
        <v>3</v>
      </c>
      <c r="AV316" s="43" t="s">
        <v>39</v>
      </c>
      <c r="AW316" s="30">
        <v>8</v>
      </c>
      <c r="AX316" s="30" t="s">
        <v>54</v>
      </c>
      <c r="AY316" s="44" t="s">
        <v>193</v>
      </c>
      <c r="AZ316" s="22"/>
      <c r="BA316" s="30" t="str">
        <f t="shared" si="41"/>
        <v>4-10</v>
      </c>
      <c r="BB316" s="55">
        <v>10</v>
      </c>
      <c r="BC316" s="36">
        <v>4</v>
      </c>
      <c r="BD316" s="45">
        <v>2</v>
      </c>
      <c r="BE316" s="43" t="s">
        <v>37</v>
      </c>
      <c r="BF316" s="38">
        <v>8</v>
      </c>
      <c r="BG316" s="30" t="s">
        <v>54</v>
      </c>
      <c r="BH316" s="44" t="s">
        <v>192</v>
      </c>
    </row>
    <row r="317" spans="37:60" ht="15" hidden="1" customHeight="1">
      <c r="AK317" s="22"/>
      <c r="AL317" s="22"/>
      <c r="AM317" s="22"/>
      <c r="AN317" s="22"/>
      <c r="AO317" s="22"/>
      <c r="AP317" s="22"/>
      <c r="AQ317" s="22"/>
      <c r="AR317" s="30" t="str">
        <f t="shared" si="40"/>
        <v>5-10</v>
      </c>
      <c r="AS317" s="30">
        <v>10</v>
      </c>
      <c r="AT317" s="30">
        <v>5</v>
      </c>
      <c r="AU317" s="42">
        <v>4</v>
      </c>
      <c r="AV317" s="43" t="s">
        <v>41</v>
      </c>
      <c r="AW317" s="30">
        <v>8</v>
      </c>
      <c r="AX317" s="30" t="s">
        <v>54</v>
      </c>
      <c r="AY317" s="44" t="s">
        <v>194</v>
      </c>
      <c r="AZ317" s="22"/>
      <c r="BA317" s="30" t="str">
        <f t="shared" si="41"/>
        <v>5-10</v>
      </c>
      <c r="BB317" s="55">
        <v>10</v>
      </c>
      <c r="BC317" s="36">
        <v>5</v>
      </c>
      <c r="BD317" s="45">
        <v>3</v>
      </c>
      <c r="BE317" s="43" t="s">
        <v>39</v>
      </c>
      <c r="BF317" s="38">
        <v>8</v>
      </c>
      <c r="BG317" s="30" t="s">
        <v>54</v>
      </c>
      <c r="BH317" s="44" t="s">
        <v>193</v>
      </c>
    </row>
    <row r="318" spans="37:60" ht="15" hidden="1" customHeight="1">
      <c r="AK318" s="22"/>
      <c r="AL318" s="22"/>
      <c r="AM318" s="22"/>
      <c r="AN318" s="22"/>
      <c r="AO318" s="22"/>
      <c r="AP318" s="22"/>
      <c r="AQ318" s="22"/>
      <c r="AR318" s="30" t="str">
        <f t="shared" si="40"/>
        <v>6-10</v>
      </c>
      <c r="AS318" s="30">
        <v>10</v>
      </c>
      <c r="AT318" s="30">
        <v>6</v>
      </c>
      <c r="AU318" s="42">
        <v>5</v>
      </c>
      <c r="AV318" s="43" t="s">
        <v>44</v>
      </c>
      <c r="AW318" s="30">
        <v>8</v>
      </c>
      <c r="AX318" s="30" t="s">
        <v>54</v>
      </c>
      <c r="AY318" s="44" t="s">
        <v>195</v>
      </c>
      <c r="AZ318" s="22"/>
      <c r="BA318" s="30" t="str">
        <f t="shared" si="41"/>
        <v>6-10</v>
      </c>
      <c r="BB318" s="55">
        <v>10</v>
      </c>
      <c r="BC318" s="36">
        <v>6</v>
      </c>
      <c r="BD318" s="45">
        <v>4</v>
      </c>
      <c r="BE318" s="43" t="s">
        <v>41</v>
      </c>
      <c r="BF318" s="38">
        <v>8</v>
      </c>
      <c r="BG318" s="30" t="s">
        <v>54</v>
      </c>
      <c r="BH318" s="44" t="s">
        <v>194</v>
      </c>
    </row>
    <row r="319" spans="37:60" ht="15" hidden="1" customHeight="1">
      <c r="AK319" s="22"/>
      <c r="AL319" s="22"/>
      <c r="AM319" s="22"/>
      <c r="AN319" s="22"/>
      <c r="AO319" s="22"/>
      <c r="AP319" s="22"/>
      <c r="AQ319" s="22"/>
      <c r="AR319" s="30" t="str">
        <f t="shared" si="40"/>
        <v>7-10</v>
      </c>
      <c r="AS319" s="30">
        <v>10</v>
      </c>
      <c r="AT319" s="30">
        <v>7</v>
      </c>
      <c r="AU319" s="42">
        <v>6</v>
      </c>
      <c r="AV319" s="43" t="s">
        <v>47</v>
      </c>
      <c r="AW319" s="30">
        <v>8</v>
      </c>
      <c r="AX319" s="30" t="s">
        <v>54</v>
      </c>
      <c r="AY319" s="44" t="s">
        <v>196</v>
      </c>
      <c r="AZ319" s="22"/>
      <c r="BA319" s="30" t="str">
        <f t="shared" si="41"/>
        <v>7-10</v>
      </c>
      <c r="BB319" s="55">
        <v>10</v>
      </c>
      <c r="BC319" s="36">
        <v>7</v>
      </c>
      <c r="BD319" s="45">
        <v>5</v>
      </c>
      <c r="BE319" s="43" t="s">
        <v>44</v>
      </c>
      <c r="BF319" s="38">
        <v>8</v>
      </c>
      <c r="BG319" s="30" t="s">
        <v>54</v>
      </c>
      <c r="BH319" s="44" t="s">
        <v>195</v>
      </c>
    </row>
    <row r="320" spans="37:60" ht="15" hidden="1" customHeight="1">
      <c r="AK320" s="22"/>
      <c r="AL320" s="22"/>
      <c r="AM320" s="22"/>
      <c r="AN320" s="22"/>
      <c r="AO320" s="22"/>
      <c r="AP320" s="22"/>
      <c r="AQ320" s="22"/>
      <c r="AR320" s="30" t="str">
        <f t="shared" si="40"/>
        <v>8-10</v>
      </c>
      <c r="AS320" s="30">
        <v>10</v>
      </c>
      <c r="AT320" s="30">
        <v>8</v>
      </c>
      <c r="AU320" s="42">
        <v>7</v>
      </c>
      <c r="AV320" s="43" t="s">
        <v>50</v>
      </c>
      <c r="AW320" s="30">
        <v>8</v>
      </c>
      <c r="AX320" s="30" t="s">
        <v>54</v>
      </c>
      <c r="AY320" s="44" t="s">
        <v>197</v>
      </c>
      <c r="AZ320" s="22"/>
      <c r="BA320" s="30" t="str">
        <f t="shared" si="41"/>
        <v>8-10</v>
      </c>
      <c r="BB320" s="55">
        <v>10</v>
      </c>
      <c r="BC320" s="36">
        <v>8</v>
      </c>
      <c r="BD320" s="45">
        <v>6</v>
      </c>
      <c r="BE320" s="43" t="s">
        <v>47</v>
      </c>
      <c r="BF320" s="38">
        <v>8</v>
      </c>
      <c r="BG320" s="30" t="s">
        <v>54</v>
      </c>
      <c r="BH320" s="44" t="s">
        <v>196</v>
      </c>
    </row>
    <row r="321" spans="37:60" ht="15" hidden="1" customHeight="1">
      <c r="AK321" s="22"/>
      <c r="AL321" s="22"/>
      <c r="AM321" s="22"/>
      <c r="AN321" s="22"/>
      <c r="AO321" s="22"/>
      <c r="AP321" s="22"/>
      <c r="AQ321" s="22"/>
      <c r="AR321" s="30" t="str">
        <f t="shared" si="40"/>
        <v>9-10</v>
      </c>
      <c r="AS321" s="30">
        <v>10</v>
      </c>
      <c r="AT321" s="30">
        <v>9</v>
      </c>
      <c r="AU321" s="42">
        <v>7</v>
      </c>
      <c r="AV321" s="43" t="s">
        <v>50</v>
      </c>
      <c r="AW321" s="30">
        <v>8</v>
      </c>
      <c r="AX321" s="30" t="s">
        <v>54</v>
      </c>
      <c r="AY321" s="44" t="s">
        <v>197</v>
      </c>
      <c r="AZ321" s="22"/>
      <c r="BA321" s="30" t="str">
        <f t="shared" si="41"/>
        <v>9-10</v>
      </c>
      <c r="BB321" s="55">
        <v>10</v>
      </c>
      <c r="BC321" s="36">
        <v>9</v>
      </c>
      <c r="BD321" s="45">
        <v>7</v>
      </c>
      <c r="BE321" s="43" t="s">
        <v>50</v>
      </c>
      <c r="BF321" s="38">
        <v>8</v>
      </c>
      <c r="BG321" s="30" t="s">
        <v>54</v>
      </c>
      <c r="BH321" s="44" t="s">
        <v>197</v>
      </c>
    </row>
    <row r="322" spans="37:60" ht="15" hidden="1" customHeight="1">
      <c r="AK322" s="22"/>
      <c r="AL322" s="22"/>
      <c r="AM322" s="22"/>
      <c r="AN322" s="22"/>
      <c r="AO322" s="22"/>
      <c r="AP322" s="22"/>
      <c r="AQ322" s="22"/>
      <c r="AR322" s="30" t="str">
        <f t="shared" si="40"/>
        <v>10-10</v>
      </c>
      <c r="AS322" s="30">
        <v>10</v>
      </c>
      <c r="AT322" s="30">
        <v>10</v>
      </c>
      <c r="AU322" s="42">
        <v>8</v>
      </c>
      <c r="AV322" s="43" t="s">
        <v>53</v>
      </c>
      <c r="AW322" s="30">
        <v>8</v>
      </c>
      <c r="AX322" s="30" t="s">
        <v>54</v>
      </c>
      <c r="AY322" s="44" t="s">
        <v>198</v>
      </c>
      <c r="AZ322" s="22"/>
      <c r="BA322" s="30" t="str">
        <f t="shared" si="41"/>
        <v>10-10</v>
      </c>
      <c r="BB322" s="55">
        <v>10</v>
      </c>
      <c r="BC322" s="36">
        <v>10</v>
      </c>
      <c r="BD322" s="45">
        <v>7</v>
      </c>
      <c r="BE322" s="43" t="s">
        <v>50</v>
      </c>
      <c r="BF322" s="38">
        <v>8</v>
      </c>
      <c r="BG322" s="30" t="s">
        <v>54</v>
      </c>
      <c r="BH322" s="44" t="s">
        <v>197</v>
      </c>
    </row>
    <row r="323" spans="37:60" ht="15" hidden="1" customHeight="1">
      <c r="AK323" s="22"/>
      <c r="AL323" s="22"/>
      <c r="AM323" s="22"/>
      <c r="AN323" s="22"/>
      <c r="AO323" s="22"/>
      <c r="AP323" s="22"/>
      <c r="AQ323" s="22"/>
      <c r="AR323" s="30" t="str">
        <f t="shared" si="40"/>
        <v>11-10</v>
      </c>
      <c r="AS323" s="30">
        <v>10</v>
      </c>
      <c r="AT323" s="30">
        <v>11</v>
      </c>
      <c r="AU323" s="42">
        <v>9</v>
      </c>
      <c r="AV323" s="43" t="s">
        <v>56</v>
      </c>
      <c r="AW323" s="30">
        <v>8</v>
      </c>
      <c r="AX323" s="30" t="s">
        <v>54</v>
      </c>
      <c r="AY323" s="44" t="s">
        <v>199</v>
      </c>
      <c r="AZ323" s="22"/>
      <c r="BA323" s="30" t="str">
        <f t="shared" si="41"/>
        <v>11-10</v>
      </c>
      <c r="BB323" s="55">
        <v>10</v>
      </c>
      <c r="BC323" s="36">
        <v>11</v>
      </c>
      <c r="BD323" s="45">
        <v>8</v>
      </c>
      <c r="BE323" s="43" t="s">
        <v>53</v>
      </c>
      <c r="BF323" s="38">
        <v>8</v>
      </c>
      <c r="BG323" s="30" t="s">
        <v>54</v>
      </c>
      <c r="BH323" s="44" t="s">
        <v>198</v>
      </c>
    </row>
    <row r="324" spans="37:60" ht="15" hidden="1" customHeight="1">
      <c r="AK324" s="22"/>
      <c r="AL324" s="22"/>
      <c r="AM324" s="22"/>
      <c r="AN324" s="22"/>
      <c r="AO324" s="22"/>
      <c r="AP324" s="22"/>
      <c r="AQ324" s="22"/>
      <c r="AR324" s="30" t="str">
        <f t="shared" si="40"/>
        <v>12-10</v>
      </c>
      <c r="AS324" s="30">
        <v>10</v>
      </c>
      <c r="AT324" s="30">
        <v>12</v>
      </c>
      <c r="AU324" s="42">
        <v>10</v>
      </c>
      <c r="AV324" s="43" t="s">
        <v>57</v>
      </c>
      <c r="AW324" s="30">
        <v>8</v>
      </c>
      <c r="AX324" s="30" t="s">
        <v>54</v>
      </c>
      <c r="AY324" s="44" t="s">
        <v>200</v>
      </c>
      <c r="AZ324" s="22"/>
      <c r="BA324" s="30" t="str">
        <f t="shared" si="41"/>
        <v>12-10</v>
      </c>
      <c r="BB324" s="55">
        <v>10</v>
      </c>
      <c r="BC324" s="36">
        <v>12</v>
      </c>
      <c r="BD324" s="45">
        <v>9</v>
      </c>
      <c r="BE324" s="43" t="s">
        <v>56</v>
      </c>
      <c r="BF324" s="38">
        <v>8</v>
      </c>
      <c r="BG324" s="30" t="s">
        <v>54</v>
      </c>
      <c r="BH324" s="44" t="s">
        <v>199</v>
      </c>
    </row>
    <row r="325" spans="37:60" ht="15" hidden="1" customHeight="1">
      <c r="AK325" s="22"/>
      <c r="AL325" s="22"/>
      <c r="AM325" s="22"/>
      <c r="AN325" s="22"/>
      <c r="AO325" s="22"/>
      <c r="AP325" s="22"/>
      <c r="AQ325" s="22"/>
      <c r="AR325" s="30" t="str">
        <f t="shared" si="40"/>
        <v>13-10</v>
      </c>
      <c r="AS325" s="30">
        <v>10</v>
      </c>
      <c r="AT325" s="30">
        <v>13</v>
      </c>
      <c r="AU325" s="42">
        <v>11</v>
      </c>
      <c r="AV325" s="43" t="s">
        <v>59</v>
      </c>
      <c r="AW325" s="30">
        <v>8</v>
      </c>
      <c r="AX325" s="30" t="s">
        <v>54</v>
      </c>
      <c r="AY325" s="44" t="s">
        <v>201</v>
      </c>
      <c r="AZ325" s="22"/>
      <c r="BA325" s="30" t="str">
        <f t="shared" si="41"/>
        <v>13-10</v>
      </c>
      <c r="BB325" s="55">
        <v>10</v>
      </c>
      <c r="BC325" s="36">
        <v>13</v>
      </c>
      <c r="BD325" s="45">
        <v>10</v>
      </c>
      <c r="BE325" s="43" t="s">
        <v>57</v>
      </c>
      <c r="BF325" s="38">
        <v>8</v>
      </c>
      <c r="BG325" s="30" t="s">
        <v>54</v>
      </c>
      <c r="BH325" s="44" t="s">
        <v>200</v>
      </c>
    </row>
    <row r="326" spans="37:60" ht="15" hidden="1" customHeight="1">
      <c r="AK326" s="22"/>
      <c r="AL326" s="22"/>
      <c r="AM326" s="22"/>
      <c r="AN326" s="22"/>
      <c r="AO326" s="22"/>
      <c r="AP326" s="22"/>
      <c r="AQ326" s="22"/>
      <c r="AR326" s="30" t="str">
        <f t="shared" si="40"/>
        <v>14-10</v>
      </c>
      <c r="AS326" s="30">
        <v>10</v>
      </c>
      <c r="AT326" s="30">
        <v>14</v>
      </c>
      <c r="AU326" s="42">
        <v>12</v>
      </c>
      <c r="AV326" s="43" t="s">
        <v>61</v>
      </c>
      <c r="AW326" s="30">
        <v>8</v>
      </c>
      <c r="AX326" s="30" t="s">
        <v>54</v>
      </c>
      <c r="AY326" s="44" t="s">
        <v>202</v>
      </c>
      <c r="AZ326" s="22"/>
      <c r="BA326" s="30" t="str">
        <f t="shared" si="41"/>
        <v>14-10</v>
      </c>
      <c r="BB326" s="55">
        <v>10</v>
      </c>
      <c r="BC326" s="36">
        <v>14</v>
      </c>
      <c r="BD326" s="45">
        <v>11</v>
      </c>
      <c r="BE326" s="43" t="s">
        <v>59</v>
      </c>
      <c r="BF326" s="38">
        <v>8</v>
      </c>
      <c r="BG326" s="30" t="s">
        <v>54</v>
      </c>
      <c r="BH326" s="44" t="s">
        <v>201</v>
      </c>
    </row>
    <row r="327" spans="37:60" ht="15" hidden="1" customHeight="1">
      <c r="AK327" s="22"/>
      <c r="AL327" s="22"/>
      <c r="AM327" s="22"/>
      <c r="AN327" s="22"/>
      <c r="AO327" s="22"/>
      <c r="AP327" s="22"/>
      <c r="AQ327" s="22"/>
      <c r="AR327" s="30" t="str">
        <f t="shared" si="40"/>
        <v>15-10</v>
      </c>
      <c r="AS327" s="30">
        <v>10</v>
      </c>
      <c r="AT327" s="30">
        <v>15</v>
      </c>
      <c r="AU327" s="42">
        <v>13</v>
      </c>
      <c r="AV327" s="43" t="s">
        <v>63</v>
      </c>
      <c r="AW327" s="30">
        <v>8</v>
      </c>
      <c r="AX327" s="30" t="s">
        <v>54</v>
      </c>
      <c r="AY327" s="44" t="s">
        <v>203</v>
      </c>
      <c r="AZ327" s="22"/>
      <c r="BA327" s="30" t="str">
        <f t="shared" si="41"/>
        <v>15-10</v>
      </c>
      <c r="BB327" s="55">
        <v>10</v>
      </c>
      <c r="BC327" s="36">
        <v>15</v>
      </c>
      <c r="BD327" s="45">
        <v>12</v>
      </c>
      <c r="BE327" s="43" t="s">
        <v>61</v>
      </c>
      <c r="BF327" s="38">
        <v>8</v>
      </c>
      <c r="BG327" s="30" t="s">
        <v>54</v>
      </c>
      <c r="BH327" s="44" t="s">
        <v>202</v>
      </c>
    </row>
    <row r="328" spans="37:60" ht="15" hidden="1" customHeight="1">
      <c r="AK328" s="22"/>
      <c r="AL328" s="22"/>
      <c r="AM328" s="22"/>
      <c r="AN328" s="22"/>
      <c r="AO328" s="22"/>
      <c r="AP328" s="22"/>
      <c r="AQ328" s="22"/>
      <c r="AR328" s="30" t="str">
        <f t="shared" si="40"/>
        <v>16-10</v>
      </c>
      <c r="AS328" s="30">
        <v>10</v>
      </c>
      <c r="AT328" s="30">
        <v>16</v>
      </c>
      <c r="AU328" s="42">
        <v>14</v>
      </c>
      <c r="AV328" s="43" t="s">
        <v>64</v>
      </c>
      <c r="AW328" s="30">
        <v>8</v>
      </c>
      <c r="AX328" s="30" t="s">
        <v>54</v>
      </c>
      <c r="AY328" s="44" t="s">
        <v>204</v>
      </c>
      <c r="AZ328" s="22"/>
      <c r="BA328" s="30" t="str">
        <f t="shared" si="41"/>
        <v>16-10</v>
      </c>
      <c r="BB328" s="55">
        <v>10</v>
      </c>
      <c r="BC328" s="36">
        <v>16</v>
      </c>
      <c r="BD328" s="45">
        <v>13</v>
      </c>
      <c r="BE328" s="43" t="s">
        <v>63</v>
      </c>
      <c r="BF328" s="38">
        <v>8</v>
      </c>
      <c r="BG328" s="30" t="s">
        <v>54</v>
      </c>
      <c r="BH328" s="44" t="s">
        <v>203</v>
      </c>
    </row>
    <row r="329" spans="37:60" ht="15" hidden="1" customHeight="1">
      <c r="AK329" s="22"/>
      <c r="AL329" s="22"/>
      <c r="AM329" s="22"/>
      <c r="AN329" s="22"/>
      <c r="AO329" s="22"/>
      <c r="AP329" s="22"/>
      <c r="AQ329" s="22"/>
      <c r="AR329" s="30" t="str">
        <f t="shared" si="40"/>
        <v>17-10</v>
      </c>
      <c r="AS329" s="30">
        <v>10</v>
      </c>
      <c r="AT329" s="30">
        <v>17</v>
      </c>
      <c r="AU329" s="42">
        <v>14</v>
      </c>
      <c r="AV329" s="43" t="s">
        <v>64</v>
      </c>
      <c r="AW329" s="30">
        <v>8</v>
      </c>
      <c r="AX329" s="30" t="s">
        <v>54</v>
      </c>
      <c r="AY329" s="44" t="s">
        <v>204</v>
      </c>
      <c r="AZ329" s="22"/>
      <c r="BA329" s="30" t="str">
        <f t="shared" si="41"/>
        <v>17-10</v>
      </c>
      <c r="BB329" s="55">
        <v>10</v>
      </c>
      <c r="BC329" s="36">
        <v>17</v>
      </c>
      <c r="BD329" s="45">
        <v>14</v>
      </c>
      <c r="BE329" s="43" t="s">
        <v>64</v>
      </c>
      <c r="BF329" s="38">
        <v>8</v>
      </c>
      <c r="BG329" s="30" t="s">
        <v>54</v>
      </c>
      <c r="BH329" s="44" t="s">
        <v>204</v>
      </c>
    </row>
    <row r="330" spans="37:60" ht="15" hidden="1" customHeight="1">
      <c r="AK330" s="22"/>
      <c r="AL330" s="22"/>
      <c r="AM330" s="22"/>
      <c r="AN330" s="22"/>
      <c r="AO330" s="22"/>
      <c r="AP330" s="22"/>
      <c r="AQ330" s="22"/>
      <c r="AR330" s="30" t="str">
        <f t="shared" si="40"/>
        <v>18-10</v>
      </c>
      <c r="AS330" s="30">
        <v>10</v>
      </c>
      <c r="AT330" s="30">
        <v>18</v>
      </c>
      <c r="AU330" s="42">
        <v>14</v>
      </c>
      <c r="AV330" s="43" t="s">
        <v>64</v>
      </c>
      <c r="AW330" s="30">
        <v>8</v>
      </c>
      <c r="AX330" s="30" t="s">
        <v>54</v>
      </c>
      <c r="AY330" s="44" t="s">
        <v>204</v>
      </c>
      <c r="AZ330" s="22"/>
      <c r="BA330" s="30" t="str">
        <f t="shared" si="41"/>
        <v>18-10</v>
      </c>
      <c r="BB330" s="55">
        <v>10</v>
      </c>
      <c r="BC330" s="36">
        <v>18</v>
      </c>
      <c r="BD330" s="45">
        <v>14</v>
      </c>
      <c r="BE330" s="43" t="s">
        <v>64</v>
      </c>
      <c r="BF330" s="38">
        <v>8</v>
      </c>
      <c r="BG330" s="30" t="s">
        <v>54</v>
      </c>
      <c r="BH330" s="44" t="s">
        <v>204</v>
      </c>
    </row>
    <row r="331" spans="37:60" ht="15" hidden="1" customHeight="1">
      <c r="AK331" s="22"/>
      <c r="AL331" s="22"/>
      <c r="AM331" s="22"/>
      <c r="AN331" s="22"/>
      <c r="AO331" s="22"/>
      <c r="AP331" s="22"/>
      <c r="AQ331" s="22"/>
      <c r="AR331" s="30" t="str">
        <f t="shared" si="40"/>
        <v>19-10</v>
      </c>
      <c r="AS331" s="30">
        <v>10</v>
      </c>
      <c r="AT331" s="30">
        <v>19</v>
      </c>
      <c r="AU331" s="42">
        <v>15</v>
      </c>
      <c r="AV331" s="43" t="s">
        <v>65</v>
      </c>
      <c r="AW331" s="30">
        <v>8</v>
      </c>
      <c r="AX331" s="30" t="s">
        <v>54</v>
      </c>
      <c r="AY331" s="44" t="s">
        <v>205</v>
      </c>
      <c r="AZ331" s="22"/>
      <c r="BA331" s="30" t="str">
        <f t="shared" si="41"/>
        <v>19-10</v>
      </c>
      <c r="BB331" s="55">
        <v>10</v>
      </c>
      <c r="BC331" s="36">
        <v>19</v>
      </c>
      <c r="BD331" s="45">
        <v>14</v>
      </c>
      <c r="BE331" s="43" t="s">
        <v>64</v>
      </c>
      <c r="BF331" s="38">
        <v>8</v>
      </c>
      <c r="BG331" s="30" t="s">
        <v>54</v>
      </c>
      <c r="BH331" s="44" t="s">
        <v>204</v>
      </c>
    </row>
    <row r="332" spans="37:60" ht="15" hidden="1" customHeight="1">
      <c r="AK332" s="22"/>
      <c r="AL332" s="22"/>
      <c r="AM332" s="22"/>
      <c r="AN332" s="22"/>
      <c r="AO332" s="22"/>
      <c r="AP332" s="22"/>
      <c r="AQ332" s="22"/>
      <c r="AR332" s="30" t="str">
        <f t="shared" si="40"/>
        <v>20-10</v>
      </c>
      <c r="AS332" s="30">
        <v>10</v>
      </c>
      <c r="AT332" s="30">
        <v>20</v>
      </c>
      <c r="AU332" s="42">
        <v>15</v>
      </c>
      <c r="AV332" s="43" t="s">
        <v>65</v>
      </c>
      <c r="AW332" s="30">
        <v>8</v>
      </c>
      <c r="AX332" s="30" t="s">
        <v>54</v>
      </c>
      <c r="AY332" s="44" t="s">
        <v>205</v>
      </c>
      <c r="AZ332" s="22"/>
      <c r="BA332" s="30" t="str">
        <f t="shared" si="41"/>
        <v>20-10</v>
      </c>
      <c r="BB332" s="55">
        <v>10</v>
      </c>
      <c r="BC332" s="36">
        <v>20</v>
      </c>
      <c r="BD332" s="45">
        <v>15</v>
      </c>
      <c r="BE332" s="43" t="s">
        <v>65</v>
      </c>
      <c r="BF332" s="38">
        <v>8</v>
      </c>
      <c r="BG332" s="30" t="s">
        <v>54</v>
      </c>
      <c r="BH332" s="44" t="s">
        <v>205</v>
      </c>
    </row>
    <row r="333" spans="37:60" ht="15" hidden="1" customHeight="1">
      <c r="AK333" s="22"/>
      <c r="AL333" s="22"/>
      <c r="AM333" s="22"/>
      <c r="AN333" s="22"/>
      <c r="AO333" s="22"/>
      <c r="AP333" s="22"/>
      <c r="AQ333" s="22"/>
      <c r="AR333" s="30" t="str">
        <f t="shared" si="40"/>
        <v>21-10</v>
      </c>
      <c r="AS333" s="30">
        <v>10</v>
      </c>
      <c r="AT333" s="30">
        <v>21</v>
      </c>
      <c r="AU333" s="42">
        <v>16</v>
      </c>
      <c r="AV333" s="43" t="s">
        <v>66</v>
      </c>
      <c r="AW333" s="30">
        <v>8</v>
      </c>
      <c r="AX333" s="30" t="s">
        <v>54</v>
      </c>
      <c r="AY333" s="44" t="s">
        <v>206</v>
      </c>
      <c r="AZ333" s="22"/>
      <c r="BA333" s="30" t="str">
        <f t="shared" si="41"/>
        <v>21-10</v>
      </c>
      <c r="BB333" s="55">
        <v>10</v>
      </c>
      <c r="BC333" s="36">
        <v>21</v>
      </c>
      <c r="BD333" s="45">
        <v>15</v>
      </c>
      <c r="BE333" s="43" t="s">
        <v>65</v>
      </c>
      <c r="BF333" s="38">
        <v>8</v>
      </c>
      <c r="BG333" s="30" t="s">
        <v>54</v>
      </c>
      <c r="BH333" s="44" t="s">
        <v>205</v>
      </c>
    </row>
    <row r="334" spans="37:60" ht="15" hidden="1" customHeight="1">
      <c r="AK334" s="22"/>
      <c r="AL334" s="22"/>
      <c r="AM334" s="22"/>
      <c r="AN334" s="22"/>
      <c r="AO334" s="22"/>
      <c r="AP334" s="22"/>
      <c r="AQ334" s="22"/>
      <c r="AR334" s="30" t="str">
        <f t="shared" si="40"/>
        <v>22-10</v>
      </c>
      <c r="AS334" s="30">
        <v>10</v>
      </c>
      <c r="AT334" s="30">
        <v>22</v>
      </c>
      <c r="AU334" s="42">
        <v>16</v>
      </c>
      <c r="AV334" s="43" t="s">
        <v>66</v>
      </c>
      <c r="AW334" s="30">
        <v>8</v>
      </c>
      <c r="AX334" s="30" t="s">
        <v>54</v>
      </c>
      <c r="AY334" s="44" t="s">
        <v>206</v>
      </c>
      <c r="AZ334" s="22"/>
      <c r="BA334" s="30" t="str">
        <f t="shared" si="41"/>
        <v>22-10</v>
      </c>
      <c r="BB334" s="55">
        <v>10</v>
      </c>
      <c r="BC334" s="36">
        <v>22</v>
      </c>
      <c r="BD334" s="45">
        <v>16</v>
      </c>
      <c r="BE334" s="43" t="s">
        <v>66</v>
      </c>
      <c r="BF334" s="38">
        <v>8</v>
      </c>
      <c r="BG334" s="30" t="s">
        <v>54</v>
      </c>
      <c r="BH334" s="44" t="s">
        <v>206</v>
      </c>
    </row>
    <row r="335" spans="37:60" ht="15" hidden="1" customHeight="1">
      <c r="AK335" s="22"/>
      <c r="AL335" s="22"/>
      <c r="AM335" s="22"/>
      <c r="AN335" s="22"/>
      <c r="AO335" s="22"/>
      <c r="AP335" s="22"/>
      <c r="AQ335" s="22"/>
      <c r="AR335" s="30" t="str">
        <f t="shared" si="40"/>
        <v>23-10</v>
      </c>
      <c r="AS335" s="30">
        <v>10</v>
      </c>
      <c r="AT335" s="30">
        <v>23</v>
      </c>
      <c r="AU335" s="42">
        <v>17</v>
      </c>
      <c r="AV335" s="43" t="s">
        <v>67</v>
      </c>
      <c r="AW335" s="30">
        <v>8</v>
      </c>
      <c r="AX335" s="30" t="s">
        <v>54</v>
      </c>
      <c r="AY335" s="44" t="s">
        <v>207</v>
      </c>
      <c r="AZ335" s="22"/>
      <c r="BA335" s="30" t="str">
        <f t="shared" si="41"/>
        <v>23-10</v>
      </c>
      <c r="BB335" s="55">
        <v>10</v>
      </c>
      <c r="BC335" s="36">
        <v>23</v>
      </c>
      <c r="BD335" s="45">
        <v>16</v>
      </c>
      <c r="BE335" s="43" t="s">
        <v>66</v>
      </c>
      <c r="BF335" s="38">
        <v>8</v>
      </c>
      <c r="BG335" s="30" t="s">
        <v>54</v>
      </c>
      <c r="BH335" s="44" t="s">
        <v>206</v>
      </c>
    </row>
    <row r="336" spans="37:60" ht="15" hidden="1" customHeight="1">
      <c r="AK336" s="22"/>
      <c r="AL336" s="22"/>
      <c r="AM336" s="22"/>
      <c r="AN336" s="22"/>
      <c r="AO336" s="22"/>
      <c r="AP336" s="22"/>
      <c r="AQ336" s="22"/>
      <c r="AR336" s="30" t="str">
        <f t="shared" si="40"/>
        <v>24-10</v>
      </c>
      <c r="AS336" s="30">
        <v>10</v>
      </c>
      <c r="AT336" s="30">
        <v>24</v>
      </c>
      <c r="AU336" s="42">
        <v>17</v>
      </c>
      <c r="AV336" s="43" t="s">
        <v>67</v>
      </c>
      <c r="AW336" s="30">
        <v>8</v>
      </c>
      <c r="AX336" s="30" t="s">
        <v>54</v>
      </c>
      <c r="AY336" s="44" t="s">
        <v>207</v>
      </c>
      <c r="AZ336" s="22"/>
      <c r="BA336" s="30" t="str">
        <f t="shared" si="41"/>
        <v>24-10</v>
      </c>
      <c r="BB336" s="55">
        <v>10</v>
      </c>
      <c r="BC336" s="36">
        <v>24</v>
      </c>
      <c r="BD336" s="45">
        <v>17</v>
      </c>
      <c r="BE336" s="43" t="s">
        <v>67</v>
      </c>
      <c r="BF336" s="38">
        <v>8</v>
      </c>
      <c r="BG336" s="30" t="s">
        <v>54</v>
      </c>
      <c r="BH336" s="44" t="s">
        <v>207</v>
      </c>
    </row>
    <row r="337" spans="37:60" ht="15" hidden="1" customHeight="1">
      <c r="AK337" s="22"/>
      <c r="AL337" s="22"/>
      <c r="AM337" s="22"/>
      <c r="AN337" s="22"/>
      <c r="AO337" s="22"/>
      <c r="AP337" s="22"/>
      <c r="AQ337" s="22"/>
      <c r="AR337" s="30" t="str">
        <f t="shared" si="40"/>
        <v>25-10</v>
      </c>
      <c r="AS337" s="30">
        <v>10</v>
      </c>
      <c r="AT337" s="30">
        <v>25</v>
      </c>
      <c r="AU337" s="42">
        <v>18</v>
      </c>
      <c r="AV337" s="43" t="s">
        <v>68</v>
      </c>
      <c r="AW337" s="30">
        <v>8</v>
      </c>
      <c r="AX337" s="30" t="s">
        <v>54</v>
      </c>
      <c r="AY337" s="44" t="s">
        <v>208</v>
      </c>
      <c r="AZ337" s="22"/>
      <c r="BA337" s="30" t="str">
        <f t="shared" si="41"/>
        <v>25-10</v>
      </c>
      <c r="BB337" s="55">
        <v>10</v>
      </c>
      <c r="BC337" s="36">
        <v>25</v>
      </c>
      <c r="BD337" s="45">
        <v>17</v>
      </c>
      <c r="BE337" s="43" t="s">
        <v>67</v>
      </c>
      <c r="BF337" s="38">
        <v>8</v>
      </c>
      <c r="BG337" s="30" t="s">
        <v>54</v>
      </c>
      <c r="BH337" s="44" t="s">
        <v>207</v>
      </c>
    </row>
    <row r="338" spans="37:60" ht="15" hidden="1" customHeight="1">
      <c r="AK338" s="22"/>
      <c r="AL338" s="22"/>
      <c r="AM338" s="22"/>
      <c r="AN338" s="22"/>
      <c r="AO338" s="22"/>
      <c r="AP338" s="22"/>
      <c r="AQ338" s="22"/>
      <c r="AR338" s="30" t="str">
        <f t="shared" si="40"/>
        <v>26-10</v>
      </c>
      <c r="AS338" s="30">
        <v>10</v>
      </c>
      <c r="AT338" s="30">
        <v>26</v>
      </c>
      <c r="AU338" s="42">
        <v>18</v>
      </c>
      <c r="AV338" s="43" t="s">
        <v>68</v>
      </c>
      <c r="AW338" s="30">
        <v>8</v>
      </c>
      <c r="AX338" s="30" t="s">
        <v>54</v>
      </c>
      <c r="AY338" s="44" t="s">
        <v>208</v>
      </c>
      <c r="AZ338" s="22"/>
      <c r="BA338" s="30" t="str">
        <f t="shared" si="41"/>
        <v>26-10</v>
      </c>
      <c r="BB338" s="55">
        <v>10</v>
      </c>
      <c r="BC338" s="36">
        <v>26</v>
      </c>
      <c r="BD338" s="45">
        <v>18</v>
      </c>
      <c r="BE338" s="43" t="s">
        <v>68</v>
      </c>
      <c r="BF338" s="38">
        <v>8</v>
      </c>
      <c r="BG338" s="30" t="s">
        <v>54</v>
      </c>
      <c r="BH338" s="44" t="s">
        <v>208</v>
      </c>
    </row>
    <row r="339" spans="37:60" ht="15" hidden="1" customHeight="1">
      <c r="AK339" s="22"/>
      <c r="AL339" s="22"/>
      <c r="AM339" s="22"/>
      <c r="AN339" s="22"/>
      <c r="AO339" s="22"/>
      <c r="AP339" s="22"/>
      <c r="AQ339" s="22"/>
      <c r="AR339" s="30" t="str">
        <f t="shared" si="40"/>
        <v>27-10</v>
      </c>
      <c r="AS339" s="30">
        <v>10</v>
      </c>
      <c r="AT339" s="30">
        <v>27</v>
      </c>
      <c r="AU339" s="42">
        <v>18</v>
      </c>
      <c r="AV339" s="43" t="s">
        <v>68</v>
      </c>
      <c r="AW339" s="30">
        <v>8</v>
      </c>
      <c r="AX339" s="30" t="s">
        <v>54</v>
      </c>
      <c r="AY339" s="44" t="s">
        <v>208</v>
      </c>
      <c r="AZ339" s="22"/>
      <c r="BA339" s="30" t="str">
        <f t="shared" si="41"/>
        <v>27-10</v>
      </c>
      <c r="BB339" s="55">
        <v>10</v>
      </c>
      <c r="BC339" s="36">
        <v>27</v>
      </c>
      <c r="BD339" s="45">
        <v>18</v>
      </c>
      <c r="BE339" s="43" t="s">
        <v>68</v>
      </c>
      <c r="BF339" s="38">
        <v>8</v>
      </c>
      <c r="BG339" s="30" t="s">
        <v>54</v>
      </c>
      <c r="BH339" s="44" t="s">
        <v>208</v>
      </c>
    </row>
    <row r="340" spans="37:60" ht="15" hidden="1" customHeight="1">
      <c r="AK340" s="22"/>
      <c r="AL340" s="22"/>
      <c r="AM340" s="22"/>
      <c r="AN340" s="22"/>
      <c r="AO340" s="22"/>
      <c r="AP340" s="22"/>
      <c r="AQ340" s="22"/>
      <c r="AR340" s="30" t="str">
        <f t="shared" si="40"/>
        <v>28-10</v>
      </c>
      <c r="AS340" s="30">
        <v>10</v>
      </c>
      <c r="AT340" s="30">
        <v>28</v>
      </c>
      <c r="AU340" s="42">
        <v>19</v>
      </c>
      <c r="AV340" s="43" t="s">
        <v>70</v>
      </c>
      <c r="AW340" s="30">
        <v>8</v>
      </c>
      <c r="AX340" s="30" t="s">
        <v>54</v>
      </c>
      <c r="AY340" s="44" t="s">
        <v>209</v>
      </c>
      <c r="AZ340" s="22"/>
      <c r="BA340" s="30" t="str">
        <f t="shared" si="41"/>
        <v>28-10</v>
      </c>
      <c r="BB340" s="55">
        <v>10</v>
      </c>
      <c r="BC340" s="36">
        <v>28</v>
      </c>
      <c r="BD340" s="45">
        <v>18</v>
      </c>
      <c r="BE340" s="43" t="s">
        <v>68</v>
      </c>
      <c r="BF340" s="38">
        <v>8</v>
      </c>
      <c r="BG340" s="30" t="s">
        <v>54</v>
      </c>
      <c r="BH340" s="44" t="s">
        <v>208</v>
      </c>
    </row>
    <row r="341" spans="37:60" ht="15" hidden="1" customHeight="1">
      <c r="AK341" s="22"/>
      <c r="AL341" s="22"/>
      <c r="AM341" s="22"/>
      <c r="AN341" s="22"/>
      <c r="AO341" s="22"/>
      <c r="AP341" s="22"/>
      <c r="AQ341" s="22"/>
      <c r="AR341" s="30" t="str">
        <f t="shared" si="40"/>
        <v>29-10</v>
      </c>
      <c r="AS341" s="30">
        <v>10</v>
      </c>
      <c r="AT341" s="30">
        <v>29</v>
      </c>
      <c r="AU341" s="42">
        <v>19</v>
      </c>
      <c r="AV341" s="43" t="s">
        <v>70</v>
      </c>
      <c r="AW341" s="30">
        <v>8</v>
      </c>
      <c r="AX341" s="30" t="s">
        <v>54</v>
      </c>
      <c r="AY341" s="44" t="s">
        <v>209</v>
      </c>
      <c r="AZ341" s="22"/>
      <c r="BA341" s="30" t="str">
        <f t="shared" si="41"/>
        <v>29-10</v>
      </c>
      <c r="BB341" s="55">
        <v>10</v>
      </c>
      <c r="BC341" s="36">
        <v>29</v>
      </c>
      <c r="BD341" s="45">
        <v>19</v>
      </c>
      <c r="BE341" s="43" t="s">
        <v>70</v>
      </c>
      <c r="BF341" s="38">
        <v>8</v>
      </c>
      <c r="BG341" s="30" t="s">
        <v>54</v>
      </c>
      <c r="BH341" s="44" t="s">
        <v>209</v>
      </c>
    </row>
    <row r="342" spans="37:60" ht="15" hidden="1" customHeight="1">
      <c r="AK342" s="22"/>
      <c r="AL342" s="22"/>
      <c r="AM342" s="22"/>
      <c r="AN342" s="22"/>
      <c r="AO342" s="22"/>
      <c r="AP342" s="22"/>
      <c r="AQ342" s="22"/>
      <c r="AR342" s="30" t="str">
        <f t="shared" si="40"/>
        <v>30-10</v>
      </c>
      <c r="AS342" s="30">
        <v>10</v>
      </c>
      <c r="AT342" s="30">
        <v>30</v>
      </c>
      <c r="AU342" s="42">
        <v>20</v>
      </c>
      <c r="AV342" s="43" t="s">
        <v>71</v>
      </c>
      <c r="AW342" s="30">
        <v>8</v>
      </c>
      <c r="AX342" s="30" t="s">
        <v>54</v>
      </c>
      <c r="AY342" s="44" t="s">
        <v>210</v>
      </c>
      <c r="AZ342" s="22"/>
      <c r="BA342" s="30" t="str">
        <f t="shared" si="41"/>
        <v>30-10</v>
      </c>
      <c r="BB342" s="55">
        <v>10</v>
      </c>
      <c r="BC342" s="36">
        <v>30</v>
      </c>
      <c r="BD342" s="45">
        <v>19</v>
      </c>
      <c r="BE342" s="43" t="s">
        <v>70</v>
      </c>
      <c r="BF342" s="38">
        <v>8</v>
      </c>
      <c r="BG342" s="30" t="s">
        <v>54</v>
      </c>
      <c r="BH342" s="44" t="s">
        <v>209</v>
      </c>
    </row>
    <row r="343" spans="37:60" ht="15" hidden="1" customHeight="1" thickBot="1">
      <c r="AK343" s="22"/>
      <c r="AL343" s="22"/>
      <c r="AM343" s="22"/>
      <c r="AN343" s="22"/>
      <c r="AO343" s="22"/>
      <c r="AP343" s="22"/>
      <c r="AQ343" s="22"/>
      <c r="AR343" s="30" t="str">
        <f t="shared" si="40"/>
        <v>31-10</v>
      </c>
      <c r="AS343" s="30">
        <v>10</v>
      </c>
      <c r="AT343" s="30">
        <v>31</v>
      </c>
      <c r="AU343" s="56">
        <v>20</v>
      </c>
      <c r="AV343" s="57" t="s">
        <v>71</v>
      </c>
      <c r="AW343" s="30">
        <v>8</v>
      </c>
      <c r="AX343" s="30" t="s">
        <v>54</v>
      </c>
      <c r="AY343" s="58" t="s">
        <v>210</v>
      </c>
      <c r="AZ343" s="22"/>
      <c r="BA343" s="30" t="str">
        <f t="shared" si="41"/>
        <v>31-10</v>
      </c>
      <c r="BB343" s="55">
        <v>10</v>
      </c>
      <c r="BC343" s="36">
        <v>31</v>
      </c>
      <c r="BD343" s="59">
        <v>20</v>
      </c>
      <c r="BE343" s="57" t="s">
        <v>71</v>
      </c>
      <c r="BF343" s="38">
        <v>8</v>
      </c>
      <c r="BG343" s="30" t="s">
        <v>54</v>
      </c>
      <c r="BH343" s="58" t="s">
        <v>210</v>
      </c>
    </row>
  </sheetData>
  <sheetProtection algorithmName="SHA-512" hashValue="iY2gP0LSnCSQx33bsEAb3VubLtr9uh/+hVq5/fBD4ti7oKjTrHbdwcKki3fvMvCvdfUihKiSpht2B6z3gsLMTQ==" saltValue="eWghkFFiz9jL+J6+mQlBrA==" spinCount="100000" sheet="1" objects="1" scenarios="1" selectLockedCells="1"/>
  <mergeCells count="25">
    <mergeCell ref="Y69:AH69"/>
    <mergeCell ref="O32:V32"/>
    <mergeCell ref="Y32:AH32"/>
    <mergeCell ref="D6:F6"/>
    <mergeCell ref="D10:F10"/>
    <mergeCell ref="D15:F15"/>
    <mergeCell ref="D18:F20"/>
    <mergeCell ref="O10:P10"/>
    <mergeCell ref="D12:F13"/>
    <mergeCell ref="H6:P6"/>
    <mergeCell ref="J11:P11"/>
    <mergeCell ref="I15:J15"/>
    <mergeCell ref="I14:O14"/>
    <mergeCell ref="I19:O19"/>
    <mergeCell ref="C3:P3"/>
    <mergeCell ref="AR32:AY32"/>
    <mergeCell ref="BA32:BH32"/>
    <mergeCell ref="E57:L57"/>
    <mergeCell ref="O57:V57"/>
    <mergeCell ref="B20:C20"/>
    <mergeCell ref="B21:C21"/>
    <mergeCell ref="G31:H31"/>
    <mergeCell ref="I31:J31"/>
    <mergeCell ref="E32:L32"/>
    <mergeCell ref="I20:O20"/>
  </mergeCells>
  <conditionalFormatting sqref="E36:L55">
    <cfRule type="cellIs" dxfId="18" priority="15" operator="equal">
      <formula>E35</formula>
    </cfRule>
  </conditionalFormatting>
  <conditionalFormatting sqref="O36:V55">
    <cfRule type="cellIs" dxfId="17" priority="14" operator="equal">
      <formula>O35</formula>
    </cfRule>
  </conditionalFormatting>
  <conditionalFormatting sqref="E60:L79">
    <cfRule type="cellIs" dxfId="16" priority="13" operator="equal">
      <formula>E59</formula>
    </cfRule>
  </conditionalFormatting>
  <conditionalFormatting sqref="O60:V79">
    <cfRule type="cellIs" dxfId="15" priority="12" operator="equal">
      <formula>O59</formula>
    </cfRule>
  </conditionalFormatting>
  <conditionalFormatting sqref="BH34:BH343">
    <cfRule type="expression" dxfId="14" priority="11">
      <formula>IF(AY34=BH34,0,1)</formula>
    </cfRule>
  </conditionalFormatting>
  <conditionalFormatting sqref="D18">
    <cfRule type="expression" dxfId="13" priority="28">
      <formula>IF($E$16="No",1,0)</formula>
    </cfRule>
  </conditionalFormatting>
  <conditionalFormatting sqref="C6:C7 F7:F8 D7:D8">
    <cfRule type="expression" dxfId="12" priority="32">
      <formula>IF($E$11="",1,0)</formula>
    </cfRule>
  </conditionalFormatting>
  <conditionalFormatting sqref="J11:P11">
    <cfRule type="expression" dxfId="11" priority="9">
      <formula>IF(AND($L$9="T",$M$9="+70"),1,0)</formula>
    </cfRule>
  </conditionalFormatting>
  <conditionalFormatting sqref="M16:M18 N9">
    <cfRule type="expression" dxfId="10" priority="4">
      <formula>IF(AND(K9="T",L9="+70"),1,0)</formula>
    </cfRule>
  </conditionalFormatting>
  <conditionalFormatting sqref="I20">
    <cfRule type="expression" dxfId="9" priority="33">
      <formula>IF(AND($K$18="T",$L$18="+70"),1,0)</formula>
    </cfRule>
    <cfRule type="expression" dxfId="8" priority="34">
      <formula>IF(AND($K$17="T",$L$17="+70"),1,0)</formula>
    </cfRule>
    <cfRule type="expression" dxfId="7" priority="35">
      <formula>IF(AND($K$16="T",$L$16="+70"),1,0)</formula>
    </cfRule>
  </conditionalFormatting>
  <conditionalFormatting sqref="I19">
    <cfRule type="expression" dxfId="6" priority="36">
      <formula>IF(AND(L16="+70",J16&gt;0),1,0)</formula>
    </cfRule>
  </conditionalFormatting>
  <conditionalFormatting sqref="I19">
    <cfRule type="expression" dxfId="1" priority="43">
      <formula>IF(AND(L18="+70",J18&gt;0),1,0)</formula>
    </cfRule>
    <cfRule type="expression" dxfId="0" priority="44">
      <formula>IF(AND(L17="+70",J17&gt;0),1,0)</formula>
    </cfRule>
  </conditionalFormatting>
  <dataValidations count="4">
    <dataValidation type="list" allowBlank="1" showInputMessage="1" showErrorMessage="1" sqref="D8">
      <formula1>$X$36:$X$66</formula1>
    </dataValidation>
    <dataValidation type="list" allowBlank="1" showInputMessage="1" showErrorMessage="1" sqref="F8">
      <formula1>$AK$34:$AK$43</formula1>
    </dataValidation>
    <dataValidation type="list" allowBlank="1" showInputMessage="1" showErrorMessage="1" sqref="J16:J18">
      <formula1>$E$83:$E$85</formula1>
    </dataValidation>
    <dataValidation type="list" allowBlank="1" showInputMessage="1" showErrorMessage="1" sqref="E16 E11">
      <formula1>$D$83:$D$84</formula1>
    </dataValidation>
  </dataValidations>
  <printOptions horizontalCentered="1" verticalCentered="1"/>
  <pageMargins left="0.75" right="0.75" top="1" bottom="1" header="0.5" footer="0.5"/>
  <pageSetup scale="61" orientation="landscape" horizontalDpi="4294967293" verticalDpi="1200" r:id="rId1"/>
  <headerFooter alignWithMargins="0">
    <oddHeader>&amp;C&amp;16ETA 2018-2022 Tentative Agreement
Individual Salary Increase Modeler</oddHeader>
    <oddFooter>&amp;CFor Informational Purposes&amp;R&amp;D</oddFooter>
  </headerFooter>
  <ignoredErrors>
    <ignoredError sqref="S16:S18 Q14:Q1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 Salary Summary</vt:lpstr>
      <vt:lpstr>'Indiv Salary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Janezic, Jack</dc:creator>
  <cp:lastModifiedBy>Janezic, Jack</cp:lastModifiedBy>
  <cp:lastPrinted>2019-04-25T17:02:41Z</cp:lastPrinted>
  <dcterms:created xsi:type="dcterms:W3CDTF">2019-04-22T17:22:57Z</dcterms:created>
  <dcterms:modified xsi:type="dcterms:W3CDTF">2019-07-15T21:04:35Z</dcterms:modified>
</cp:coreProperties>
</file>