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15" windowWidth="24555" windowHeight="12015"/>
  </bookViews>
  <sheets>
    <sheet name="Indiv Salary Summary" sheetId="1" r:id="rId1"/>
  </sheets>
  <definedNames>
    <definedName name="_xlnm.Print_Area" localSheetId="0">'Indiv Salary Summary'!$B$1:$O$25</definedName>
  </definedNames>
  <calcPr calcId="125725"/>
</workbook>
</file>

<file path=xl/calcChain.xml><?xml version="1.0" encoding="utf-8"?>
<calcChain xmlns="http://schemas.openxmlformats.org/spreadsheetml/2006/main">
  <c r="H18" i="1"/>
  <c r="H19" s="1"/>
  <c r="G156"/>
  <c r="D114"/>
  <c r="H16"/>
  <c r="F32" s="1"/>
  <c r="G16"/>
  <c r="G18" s="1"/>
  <c r="E73" l="1"/>
  <c r="I18"/>
  <c r="G19"/>
  <c r="F114"/>
  <c r="H20"/>
  <c r="F156" s="1"/>
  <c r="I16"/>
  <c r="E32"/>
  <c r="F73"/>
  <c r="G32" l="1"/>
  <c r="J18"/>
  <c r="E114"/>
  <c r="G20"/>
  <c r="I19"/>
  <c r="G73"/>
  <c r="G114" l="1"/>
  <c r="J19"/>
  <c r="I20"/>
  <c r="J20" s="1"/>
  <c r="E156"/>
  <c r="K18"/>
  <c r="I24" l="1"/>
  <c r="I25"/>
  <c r="K20"/>
  <c r="K19"/>
</calcChain>
</file>

<file path=xl/sharedStrings.xml><?xml version="1.0" encoding="utf-8"?>
<sst xmlns="http://schemas.openxmlformats.org/spreadsheetml/2006/main" count="105" uniqueCount="41">
  <si>
    <t>This tool is provided to help you calculate the impact of the tentative agreement on your earnings from the salary schedule. The numbers shown represent your salary including TRS which is paid by the District on your behalf. These are TRS Creditable Earnings. This tool should model nearly all situations. If you have any questions about its applicability to you, please don't hesitate to send your question to jack.janezic@ieanea.org</t>
  </si>
  <si>
    <r>
      <t xml:space="preserve">Step 1: </t>
    </r>
    <r>
      <rPr>
        <sz val="16"/>
        <rFont val="Calibri"/>
        <family val="2"/>
        <scheme val="minor"/>
      </rPr>
      <t>Complete the following entries.</t>
    </r>
  </si>
  <si>
    <t>Were you in the District for the 2010-11 school year?</t>
  </si>
  <si>
    <t>Yes</t>
  </si>
  <si>
    <t>Did you qualify for a lane change at the beginning of this year?</t>
  </si>
  <si>
    <r>
      <t xml:space="preserve">Enter your </t>
    </r>
    <r>
      <rPr>
        <b/>
        <sz val="14"/>
        <rFont val="Calibri"/>
        <family val="2"/>
        <scheme val="minor"/>
      </rPr>
      <t>current</t>
    </r>
    <r>
      <rPr>
        <sz val="14"/>
        <rFont val="Calibri"/>
        <family val="2"/>
        <scheme val="minor"/>
      </rPr>
      <t xml:space="preserve"> step here (</t>
    </r>
    <r>
      <rPr>
        <i/>
        <sz val="14"/>
        <rFont val="Calibri"/>
        <family val="2"/>
        <scheme val="minor"/>
      </rPr>
      <t>valid entries are 1-31</t>
    </r>
    <r>
      <rPr>
        <sz val="14"/>
        <rFont val="Calibri"/>
        <family val="2"/>
        <scheme val="minor"/>
      </rPr>
      <t>):</t>
    </r>
  </si>
  <si>
    <r>
      <t xml:space="preserve">Enter your </t>
    </r>
    <r>
      <rPr>
        <b/>
        <sz val="14"/>
        <rFont val="Calibri"/>
        <family val="2"/>
        <scheme val="minor"/>
      </rPr>
      <t>current</t>
    </r>
    <r>
      <rPr>
        <sz val="14"/>
        <rFont val="Calibri"/>
        <family val="2"/>
        <scheme val="minor"/>
      </rPr>
      <t xml:space="preserve"> lane here (</t>
    </r>
    <r>
      <rPr>
        <i/>
        <sz val="14"/>
        <rFont val="Calibri"/>
        <family val="2"/>
        <scheme val="minor"/>
      </rPr>
      <t>valid entries are 1-10</t>
    </r>
    <r>
      <rPr>
        <sz val="14"/>
        <rFont val="Calibri"/>
        <family val="2"/>
        <scheme val="minor"/>
      </rPr>
      <t>):</t>
    </r>
  </si>
  <si>
    <t>Contract Year</t>
  </si>
  <si>
    <t>Annual Increase</t>
  </si>
  <si>
    <t>Step</t>
  </si>
  <si>
    <t>Lane</t>
  </si>
  <si>
    <t>TRS Salary</t>
  </si>
  <si>
    <t>$</t>
  </si>
  <si>
    <t>%</t>
  </si>
  <si>
    <t>Last Year</t>
  </si>
  <si>
    <t>2010-11</t>
  </si>
  <si>
    <t>This Year</t>
  </si>
  <si>
    <t>2011-12</t>
  </si>
  <si>
    <t>Next Year</t>
  </si>
  <si>
    <t>2012-13</t>
  </si>
  <si>
    <t>No</t>
  </si>
  <si>
    <t>Final Year</t>
  </si>
  <si>
    <t>2013-14</t>
  </si>
  <si>
    <t>Salary schedule creditable earnings (CE) over life of the contract</t>
  </si>
  <si>
    <t>Negotiated increase over life of the contracat</t>
  </si>
  <si>
    <t>Salary</t>
  </si>
  <si>
    <t>2010-2011</t>
  </si>
  <si>
    <t>Salary w/ TRS: Board pays 9.4%</t>
  </si>
  <si>
    <t>"Gross Up" factor</t>
  </si>
  <si>
    <t>BA</t>
  </si>
  <si>
    <t>BA +8</t>
  </si>
  <si>
    <t>BA +16</t>
  </si>
  <si>
    <t>BA +24</t>
  </si>
  <si>
    <t>MA</t>
  </si>
  <si>
    <t>MA +8</t>
  </si>
  <si>
    <t>MA +16</t>
  </si>
  <si>
    <t>MA +24</t>
  </si>
  <si>
    <t>MA +32</t>
  </si>
  <si>
    <t>MA +40</t>
  </si>
  <si>
    <t>Lane Values</t>
  </si>
  <si>
    <t>* if you are eligible for a step it is credited and if you are eligible for a lane change it will be credited</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</si>
</sst>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quot;$&quot;#,##0.00"/>
    <numFmt numFmtId="169" formatCode="0.000000"/>
  </numFmts>
  <fonts count="33">
    <font>
      <sz val="10"/>
      <name val="Arial"/>
      <family val="2"/>
    </font>
    <font>
      <sz val="10"/>
      <name val="Arial"/>
      <family val="2"/>
    </font>
    <font>
      <sz val="12"/>
      <name val="Arial"/>
      <family val="2"/>
    </font>
    <font>
      <sz val="14"/>
      <color theme="0"/>
      <name val="Arial"/>
      <family val="2"/>
    </font>
    <font>
      <b/>
      <sz val="16"/>
      <name val="Calibri"/>
      <family val="2"/>
      <scheme val="minor"/>
    </font>
    <font>
      <sz val="16"/>
      <name val="Calibri"/>
      <family val="2"/>
      <scheme val="minor"/>
    </font>
    <font>
      <sz val="14"/>
      <name val="Calibri"/>
      <family val="2"/>
      <scheme val="minor"/>
    </font>
    <font>
      <b/>
      <sz val="14"/>
      <name val="Calibri"/>
      <family val="2"/>
      <scheme val="minor"/>
    </font>
    <font>
      <i/>
      <sz val="14"/>
      <name val="Calibri"/>
      <family val="2"/>
      <scheme val="minor"/>
    </font>
    <font>
      <b/>
      <sz val="14"/>
      <name val="Arial"/>
      <family val="2"/>
    </font>
    <font>
      <sz val="11"/>
      <name val="Arial"/>
      <family val="2"/>
    </font>
    <font>
      <sz val="14"/>
      <color indexed="18"/>
      <name val="Arial"/>
      <family val="2"/>
    </font>
    <font>
      <b/>
      <sz val="14"/>
      <color indexed="18"/>
      <name val="Arial"/>
      <family val="2"/>
    </font>
    <font>
      <sz val="14"/>
      <name val="Arial"/>
      <family val="2"/>
    </font>
    <font>
      <b/>
      <sz val="12"/>
      <color indexed="9"/>
      <name val="Arial"/>
      <family val="2"/>
    </font>
    <font>
      <b/>
      <sz val="12"/>
      <name val="Arial"/>
      <family val="2"/>
    </font>
    <font>
      <i/>
      <sz val="10"/>
      <name val="Arial"/>
      <family val="2"/>
    </font>
    <font>
      <sz val="14"/>
      <color rgb="FFFF0000"/>
      <name val="Arial"/>
      <family val="2"/>
    </font>
    <font>
      <b/>
      <sz val="16"/>
      <name val="Arial"/>
      <family val="2"/>
    </font>
    <font>
      <sz val="24"/>
      <color theme="0"/>
      <name val="Arial"/>
      <family val="2"/>
    </font>
    <font>
      <b/>
      <sz val="16"/>
      <color indexed="18"/>
      <name val="Arial"/>
      <family val="2"/>
    </font>
    <font>
      <sz val="24"/>
      <name val="Arial"/>
      <family val="2"/>
    </font>
    <font>
      <sz val="16"/>
      <name val="Arial"/>
      <family val="2"/>
    </font>
    <font>
      <b/>
      <sz val="16"/>
      <color rgb="FF002060"/>
      <name val="Arial"/>
      <family val="2"/>
    </font>
    <font>
      <b/>
      <sz val="11"/>
      <name val="Arial"/>
      <family val="2"/>
    </font>
    <font>
      <b/>
      <sz val="10"/>
      <name val="MS Sans Serif"/>
      <family val="2"/>
    </font>
    <font>
      <i/>
      <sz val="12"/>
      <name val="Arial"/>
      <family val="2"/>
    </font>
    <font>
      <sz val="24"/>
      <color indexed="9"/>
      <name val="Arial"/>
      <family val="2"/>
    </font>
    <font>
      <i/>
      <sz val="11"/>
      <name val="Arial"/>
      <family val="2"/>
    </font>
    <font>
      <sz val="16"/>
      <color indexed="20"/>
      <name val="Arial"/>
      <family val="2"/>
    </font>
    <font>
      <b/>
      <sz val="16"/>
      <color indexed="20"/>
      <name val="Arial"/>
      <family val="2"/>
    </font>
    <font>
      <sz val="16"/>
      <color rgb="FF0070C0"/>
      <name val="Arial"/>
      <family val="2"/>
    </font>
    <font>
      <b/>
      <sz val="16"/>
      <color rgb="FF0070C0"/>
      <name val="Arial"/>
      <family val="2"/>
    </font>
  </fonts>
  <fills count="13">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00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1"/>
        <bgColor indexed="64"/>
      </patternFill>
    </fill>
    <fill>
      <patternFill patternType="solid">
        <fgColor indexed="18"/>
        <bgColor indexed="64"/>
      </patternFill>
    </fill>
  </fills>
  <borders count="22">
    <border>
      <left/>
      <right/>
      <top/>
      <bottom/>
      <diagonal/>
    </border>
    <border>
      <left/>
      <right/>
      <top/>
      <bottom style="thick">
        <color indexed="64"/>
      </bottom>
      <diagonal/>
    </border>
    <border>
      <left style="thick">
        <color indexed="64"/>
      </left>
      <right/>
      <top style="thick">
        <color indexed="64"/>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20"/>
      </left>
      <right/>
      <top/>
      <bottom/>
      <diagonal/>
    </border>
    <border>
      <left style="thin">
        <color indexed="20"/>
      </left>
      <right/>
      <top/>
      <bottom style="medium">
        <color indexed="64"/>
      </bottom>
      <diagonal/>
    </border>
    <border>
      <left style="thin">
        <color indexed="20"/>
      </left>
      <right/>
      <top/>
      <bottom style="thin">
        <color indexed="20"/>
      </bottom>
      <diagonal/>
    </border>
    <border>
      <left/>
      <right/>
      <top/>
      <bottom style="thin">
        <color indexed="20"/>
      </bottom>
      <diagonal/>
    </border>
    <border>
      <left/>
      <right/>
      <top style="thin">
        <color indexed="20"/>
      </top>
      <bottom/>
      <diagonal/>
    </border>
    <border>
      <left style="thin">
        <color indexed="18"/>
      </left>
      <right/>
      <top style="thin">
        <color indexed="18"/>
      </top>
      <bottom/>
      <diagonal/>
    </border>
    <border>
      <left/>
      <right/>
      <top style="thin">
        <color indexed="18"/>
      </top>
      <bottom/>
      <diagonal/>
    </border>
    <border>
      <left style="thin">
        <color indexed="18"/>
      </left>
      <right/>
      <top/>
      <bottom/>
      <diagonal/>
    </border>
    <border>
      <left style="thin">
        <color indexed="18"/>
      </left>
      <right/>
      <top/>
      <bottom style="medium">
        <color indexed="64"/>
      </bottom>
      <diagonal/>
    </border>
    <border>
      <left style="thin">
        <color indexed="18"/>
      </left>
      <right/>
      <top/>
      <bottom style="thin">
        <color indexed="18"/>
      </bottom>
      <diagonal/>
    </border>
    <border>
      <left/>
      <right/>
      <top/>
      <bottom style="thin">
        <color indexed="18"/>
      </bottom>
      <diagonal/>
    </border>
    <border>
      <left style="thin">
        <color indexed="20"/>
      </left>
      <right/>
      <top style="thin">
        <color indexed="2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5" fillId="0" borderId="7">
      <alignment horizontal="center"/>
    </xf>
    <xf numFmtId="0" fontId="25" fillId="0" borderId="7">
      <alignment horizontal="center"/>
    </xf>
  </cellStyleXfs>
  <cellXfs count="157">
    <xf numFmtId="0" fontId="0" fillId="0" borderId="0" xfId="0"/>
    <xf numFmtId="0" fontId="2" fillId="2" borderId="0" xfId="0" applyFont="1" applyFill="1" applyBorder="1" applyProtection="1"/>
    <xf numFmtId="0" fontId="3" fillId="3" borderId="0" xfId="0" applyFont="1" applyFill="1" applyAlignment="1" applyProtection="1">
      <alignment horizontal="left" vertical="center" wrapText="1"/>
    </xf>
    <xf numFmtId="0" fontId="2" fillId="2" borderId="1" xfId="0" applyFont="1" applyFill="1" applyBorder="1" applyProtection="1"/>
    <xf numFmtId="0" fontId="2" fillId="2" borderId="0" xfId="0" applyFont="1" applyFill="1" applyProtection="1"/>
    <xf numFmtId="0" fontId="4" fillId="4" borderId="2" xfId="0" applyFont="1" applyFill="1" applyBorder="1" applyProtection="1"/>
    <xf numFmtId="0" fontId="6" fillId="4" borderId="0" xfId="0" applyFont="1" applyFill="1" applyBorder="1" applyProtection="1"/>
    <xf numFmtId="0" fontId="6" fillId="4" borderId="3" xfId="0" applyFont="1" applyFill="1" applyBorder="1" applyProtection="1"/>
    <xf numFmtId="0" fontId="6" fillId="2" borderId="4" xfId="0" applyFont="1" applyFill="1" applyBorder="1" applyProtection="1"/>
    <xf numFmtId="0" fontId="7" fillId="2" borderId="0" xfId="0" applyFont="1" applyFill="1" applyBorder="1" applyProtection="1"/>
    <xf numFmtId="0" fontId="6" fillId="2" borderId="0" xfId="0" applyFont="1" applyFill="1" applyBorder="1" applyProtection="1"/>
    <xf numFmtId="0" fontId="6" fillId="2" borderId="0" xfId="0" applyFont="1" applyFill="1" applyBorder="1" applyAlignment="1" applyProtection="1">
      <alignment horizontal="right"/>
    </xf>
    <xf numFmtId="0" fontId="6" fillId="5" borderId="3" xfId="0" applyFont="1" applyFill="1" applyBorder="1" applyAlignment="1" applyProtection="1">
      <alignment horizontal="center"/>
      <protection locked="0"/>
    </xf>
    <xf numFmtId="0" fontId="6" fillId="2" borderId="3" xfId="0" applyFont="1" applyFill="1" applyBorder="1" applyAlignment="1" applyProtection="1">
      <alignment horizontal="right"/>
    </xf>
    <xf numFmtId="0" fontId="6" fillId="2" borderId="5" xfId="0" applyFont="1" applyFill="1" applyBorder="1" applyProtection="1"/>
    <xf numFmtId="0" fontId="6" fillId="2" borderId="1" xfId="0" applyFont="1" applyFill="1" applyBorder="1" applyProtection="1"/>
    <xf numFmtId="0" fontId="6" fillId="2" borderId="1" xfId="0" applyFont="1" applyFill="1" applyBorder="1" applyAlignment="1" applyProtection="1">
      <alignment horizontal="right"/>
    </xf>
    <xf numFmtId="0" fontId="6" fillId="5" borderId="6" xfId="0" applyFont="1" applyFill="1" applyBorder="1" applyAlignment="1" applyProtection="1">
      <alignment horizontal="center"/>
      <protection locked="0"/>
    </xf>
    <xf numFmtId="0" fontId="2" fillId="6" borderId="0" xfId="0" applyFont="1" applyFill="1" applyBorder="1" applyProtection="1"/>
    <xf numFmtId="0" fontId="9" fillId="6" borderId="0" xfId="0" applyFont="1" applyFill="1" applyBorder="1" applyAlignment="1" applyProtection="1">
      <alignment horizontal="center" wrapText="1"/>
    </xf>
    <xf numFmtId="0" fontId="10" fillId="2" borderId="0" xfId="0" applyFont="1" applyFill="1" applyBorder="1" applyAlignment="1" applyProtection="1">
      <alignment horizontal="left" vertical="center" wrapText="1"/>
    </xf>
    <xf numFmtId="0" fontId="11" fillId="6" borderId="0" xfId="0" applyFont="1" applyFill="1" applyBorder="1" applyProtection="1"/>
    <xf numFmtId="0" fontId="12" fillId="6" borderId="0" xfId="0" applyFont="1" applyFill="1" applyBorder="1" applyAlignment="1" applyProtection="1">
      <alignment horizontal="center"/>
    </xf>
    <xf numFmtId="0" fontId="12" fillId="6" borderId="0" xfId="0" applyFont="1" applyFill="1" applyBorder="1" applyAlignment="1" applyProtection="1">
      <alignment horizontal="center"/>
    </xf>
    <xf numFmtId="0" fontId="2" fillId="0" borderId="0" xfId="0" applyFont="1" applyProtection="1"/>
    <xf numFmtId="0" fontId="12" fillId="6" borderId="7" xfId="0" applyFont="1" applyFill="1" applyBorder="1" applyAlignment="1" applyProtection="1">
      <alignment horizontal="center" vertical="center"/>
    </xf>
    <xf numFmtId="0" fontId="12" fillId="6" borderId="7" xfId="0" applyFont="1" applyFill="1" applyBorder="1" applyAlignment="1" applyProtection="1">
      <alignment horizontal="center"/>
    </xf>
    <xf numFmtId="0" fontId="13" fillId="6" borderId="0" xfId="0" applyFont="1" applyFill="1" applyBorder="1" applyProtection="1"/>
    <xf numFmtId="0" fontId="2" fillId="7" borderId="0" xfId="0" applyFont="1" applyFill="1" applyBorder="1" applyAlignment="1" applyProtection="1">
      <alignment horizontal="center"/>
    </xf>
    <xf numFmtId="0" fontId="13" fillId="0" borderId="0" xfId="0" applyFont="1" applyFill="1" applyBorder="1" applyAlignment="1" applyProtection="1">
      <alignment horizontal="center"/>
    </xf>
    <xf numFmtId="0" fontId="2" fillId="6" borderId="0" xfId="0" applyFont="1" applyFill="1" applyBorder="1" applyAlignment="1" applyProtection="1">
      <alignment horizontal="center" wrapText="1"/>
    </xf>
    <xf numFmtId="0" fontId="2" fillId="2" borderId="0" xfId="0" applyFont="1" applyFill="1" applyBorder="1" applyAlignment="1" applyProtection="1">
      <alignment horizontal="center"/>
    </xf>
    <xf numFmtId="0" fontId="13" fillId="8" borderId="0" xfId="0" applyFont="1" applyFill="1" applyAlignment="1" applyProtection="1">
      <alignment horizontal="center"/>
    </xf>
    <xf numFmtId="164" fontId="13" fillId="7" borderId="0" xfId="2" applyNumberFormat="1" applyFont="1" applyFill="1" applyBorder="1" applyAlignment="1" applyProtection="1">
      <alignment horizontal="center"/>
    </xf>
    <xf numFmtId="0" fontId="13" fillId="6" borderId="0" xfId="0" applyFont="1" applyFill="1" applyBorder="1" applyAlignment="1" applyProtection="1">
      <alignment horizontal="center"/>
    </xf>
    <xf numFmtId="0" fontId="13" fillId="2" borderId="0" xfId="0" applyFont="1" applyFill="1" applyBorder="1" applyAlignment="1" applyProtection="1">
      <alignment horizontal="center"/>
    </xf>
    <xf numFmtId="0" fontId="2" fillId="2" borderId="0" xfId="0" applyFont="1" applyFill="1" applyBorder="1" applyAlignment="1" applyProtection="1">
      <alignment horizontal="center" wrapText="1"/>
    </xf>
    <xf numFmtId="0" fontId="9" fillId="2" borderId="0" xfId="0" applyFont="1" applyFill="1" applyAlignment="1" applyProtection="1">
      <alignment horizontal="center"/>
    </xf>
    <xf numFmtId="164" fontId="13" fillId="2" borderId="0" xfId="2" applyNumberFormat="1" applyFont="1" applyFill="1" applyBorder="1" applyAlignment="1" applyProtection="1">
      <alignment horizontal="center"/>
    </xf>
    <xf numFmtId="0" fontId="2" fillId="0" borderId="0" xfId="0" applyFont="1" applyFill="1" applyBorder="1" applyProtection="1"/>
    <xf numFmtId="0" fontId="14" fillId="3" borderId="0" xfId="0" applyFont="1" applyFill="1" applyBorder="1" applyAlignment="1" applyProtection="1">
      <alignment horizontal="center"/>
    </xf>
    <xf numFmtId="0" fontId="13" fillId="6" borderId="0" xfId="0" applyFont="1" applyFill="1" applyAlignment="1" applyProtection="1">
      <alignment horizontal="center"/>
    </xf>
    <xf numFmtId="164" fontId="3" fillId="3" borderId="0" xfId="2" applyNumberFormat="1" applyFont="1" applyFill="1" applyBorder="1" applyAlignment="1" applyProtection="1">
      <alignment horizontal="center"/>
    </xf>
    <xf numFmtId="164" fontId="13" fillId="6" borderId="0" xfId="0" applyNumberFormat="1" applyFont="1" applyFill="1" applyBorder="1" applyAlignment="1" applyProtection="1">
      <alignment horizontal="center"/>
    </xf>
    <xf numFmtId="165" fontId="13" fillId="6" borderId="0" xfId="3" applyNumberFormat="1" applyFont="1" applyFill="1" applyBorder="1" applyAlignment="1" applyProtection="1">
      <alignment horizontal="center"/>
    </xf>
    <xf numFmtId="0" fontId="14" fillId="9" borderId="0" xfId="0" applyFont="1" applyFill="1" applyBorder="1" applyAlignment="1" applyProtection="1">
      <alignment horizontal="center"/>
    </xf>
    <xf numFmtId="0" fontId="13" fillId="5" borderId="0" xfId="0" applyFont="1" applyFill="1" applyBorder="1" applyAlignment="1" applyProtection="1">
      <alignment horizontal="center"/>
      <protection locked="0"/>
    </xf>
    <xf numFmtId="164" fontId="3" fillId="9" borderId="0" xfId="2" applyNumberFormat="1" applyFont="1" applyFill="1" applyBorder="1" applyAlignment="1" applyProtection="1">
      <alignment horizontal="center"/>
    </xf>
    <xf numFmtId="0" fontId="14" fillId="10" borderId="0" xfId="0" applyFont="1" applyFill="1" applyBorder="1" applyAlignment="1" applyProtection="1">
      <alignment horizontal="center"/>
    </xf>
    <xf numFmtId="164" fontId="3" fillId="10" borderId="0" xfId="2" applyNumberFormat="1" applyFont="1" applyFill="1" applyBorder="1" applyAlignment="1" applyProtection="1">
      <alignment horizontal="center"/>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horizontal="center"/>
    </xf>
    <xf numFmtId="0" fontId="13" fillId="2" borderId="0" xfId="0" applyFont="1" applyFill="1" applyAlignment="1" applyProtection="1">
      <alignment horizontal="center" vertical="center"/>
    </xf>
    <xf numFmtId="164" fontId="3" fillId="2" borderId="0" xfId="2" applyNumberFormat="1" applyFont="1" applyFill="1" applyBorder="1" applyAlignment="1" applyProtection="1">
      <alignment vertical="center"/>
    </xf>
    <xf numFmtId="164" fontId="13" fillId="6" borderId="0" xfId="0" applyNumberFormat="1" applyFont="1" applyFill="1" applyBorder="1" applyProtection="1"/>
    <xf numFmtId="0" fontId="16" fillId="2" borderId="0" xfId="0" applyFont="1" applyFill="1" applyBorder="1" applyAlignment="1" applyProtection="1">
      <alignment horizontal="center"/>
    </xf>
    <xf numFmtId="164" fontId="13" fillId="2" borderId="0" xfId="0" applyNumberFormat="1" applyFont="1" applyFill="1" applyBorder="1" applyAlignment="1" applyProtection="1">
      <alignment horizontal="center"/>
    </xf>
    <xf numFmtId="164" fontId="17" fillId="2" borderId="0" xfId="2" applyNumberFormat="1" applyFont="1" applyFill="1" applyBorder="1" applyAlignment="1" applyProtection="1">
      <alignment vertical="center"/>
    </xf>
    <xf numFmtId="166" fontId="13" fillId="6" borderId="0" xfId="1" applyNumberFormat="1" applyFont="1" applyFill="1" applyBorder="1" applyProtection="1"/>
    <xf numFmtId="165" fontId="13" fillId="6" borderId="0" xfId="3" applyNumberFormat="1" applyFont="1" applyFill="1" applyBorder="1" applyProtection="1"/>
    <xf numFmtId="0" fontId="15" fillId="2" borderId="0" xfId="0" applyFont="1" applyFill="1" applyBorder="1" applyAlignment="1" applyProtection="1">
      <alignment horizontal="right"/>
    </xf>
    <xf numFmtId="167" fontId="13" fillId="6" borderId="0" xfId="2" applyNumberFormat="1" applyFont="1" applyFill="1" applyBorder="1" applyAlignment="1" applyProtection="1">
      <alignment horizontal="center"/>
    </xf>
    <xf numFmtId="167" fontId="13" fillId="6" borderId="0" xfId="2" applyNumberFormat="1" applyFont="1" applyFill="1" applyBorder="1" applyProtection="1"/>
    <xf numFmtId="164" fontId="2" fillId="2" borderId="0" xfId="0" applyNumberFormat="1" applyFont="1" applyFill="1" applyProtection="1"/>
    <xf numFmtId="0" fontId="2" fillId="6" borderId="0" xfId="0" applyFont="1" applyFill="1" applyProtection="1"/>
    <xf numFmtId="0" fontId="18" fillId="2" borderId="0" xfId="0" applyFont="1" applyFill="1" applyBorder="1" applyAlignment="1" applyProtection="1">
      <alignment vertical="center"/>
    </xf>
    <xf numFmtId="0" fontId="19" fillId="11" borderId="0" xfId="0" applyFont="1" applyFill="1" applyAlignment="1" applyProtection="1">
      <alignment horizontal="center" vertical="center"/>
    </xf>
    <xf numFmtId="0" fontId="19" fillId="11" borderId="0" xfId="0" applyFont="1" applyFill="1" applyAlignment="1" applyProtection="1">
      <alignment horizontal="center" vertical="center"/>
    </xf>
    <xf numFmtId="0" fontId="20" fillId="2" borderId="0" xfId="0" applyFont="1" applyFill="1" applyBorder="1" applyAlignment="1" applyProtection="1"/>
    <xf numFmtId="0" fontId="21" fillId="6" borderId="0" xfId="0" applyFont="1" applyFill="1" applyAlignment="1" applyProtection="1">
      <alignment horizontal="center" vertical="center"/>
    </xf>
    <xf numFmtId="0" fontId="22" fillId="6" borderId="0" xfId="0" applyFont="1" applyFill="1" applyBorder="1" applyProtection="1"/>
    <xf numFmtId="0" fontId="22" fillId="6" borderId="0" xfId="0" applyFont="1" applyFill="1" applyProtection="1"/>
    <xf numFmtId="0" fontId="23" fillId="6" borderId="8" xfId="0" applyFont="1" applyFill="1" applyBorder="1" applyAlignment="1" applyProtection="1">
      <alignment horizontal="center" vertical="center"/>
    </xf>
    <xf numFmtId="0" fontId="23" fillId="6" borderId="8" xfId="0" applyFont="1" applyFill="1" applyBorder="1" applyAlignment="1" applyProtection="1">
      <alignment horizontal="center"/>
    </xf>
    <xf numFmtId="168" fontId="22" fillId="6" borderId="0" xfId="0" applyNumberFormat="1"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0" fontId="22" fillId="2" borderId="0" xfId="0" applyFont="1" applyFill="1" applyBorder="1" applyAlignment="1" applyProtection="1">
      <alignment vertical="center"/>
    </xf>
    <xf numFmtId="0" fontId="23" fillId="6" borderId="9" xfId="0" applyFont="1" applyFill="1" applyBorder="1" applyAlignment="1" applyProtection="1">
      <alignment horizontal="right"/>
    </xf>
    <xf numFmtId="0" fontId="18" fillId="0" borderId="0" xfId="0" applyFont="1" applyFill="1" applyAlignment="1" applyProtection="1">
      <alignment horizontal="center" vertical="center"/>
    </xf>
    <xf numFmtId="164" fontId="18" fillId="0" borderId="0" xfId="2" applyNumberFormat="1" applyFont="1" applyFill="1" applyBorder="1" applyAlignment="1" applyProtection="1">
      <alignment horizontal="center" vertical="center"/>
    </xf>
    <xf numFmtId="164" fontId="22" fillId="6" borderId="0" xfId="0" applyNumberFormat="1" applyFont="1" applyFill="1" applyBorder="1" applyAlignment="1" applyProtection="1">
      <alignment horizontal="center" vertical="center"/>
    </xf>
    <xf numFmtId="165" fontId="22" fillId="6" borderId="0" xfId="3" applyNumberFormat="1" applyFont="1" applyFill="1" applyBorder="1" applyAlignment="1" applyProtection="1">
      <alignment horizontal="center" vertical="center"/>
    </xf>
    <xf numFmtId="164" fontId="22" fillId="2" borderId="0" xfId="0" applyNumberFormat="1" applyFont="1" applyFill="1" applyBorder="1" applyAlignment="1" applyProtection="1">
      <alignment vertical="center"/>
    </xf>
    <xf numFmtId="0" fontId="15" fillId="6" borderId="10" xfId="0" applyFont="1" applyFill="1" applyBorder="1" applyAlignment="1" applyProtection="1">
      <alignment vertical="center"/>
    </xf>
    <xf numFmtId="0" fontId="15" fillId="6" borderId="0" xfId="0" applyFont="1" applyFill="1" applyBorder="1" applyAlignment="1" applyProtection="1">
      <alignment vertical="center"/>
    </xf>
    <xf numFmtId="0" fontId="15" fillId="6" borderId="0" xfId="0" applyFont="1" applyFill="1" applyBorder="1" applyAlignment="1" applyProtection="1">
      <alignment horizontal="center" vertical="center"/>
    </xf>
    <xf numFmtId="169" fontId="24" fillId="6" borderId="0" xfId="0" applyNumberFormat="1"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0" fontId="0" fillId="6" borderId="10" xfId="0" applyFill="1" applyBorder="1" applyAlignment="1" applyProtection="1">
      <alignment horizontal="center"/>
    </xf>
    <xf numFmtId="0" fontId="0" fillId="6" borderId="0" xfId="0" applyFill="1" applyBorder="1" applyAlignment="1" applyProtection="1">
      <alignment horizontal="center"/>
    </xf>
    <xf numFmtId="0" fontId="0" fillId="2" borderId="0" xfId="0" applyFill="1" applyAlignment="1">
      <alignment horizontal="center"/>
    </xf>
    <xf numFmtId="0" fontId="25" fillId="6" borderId="11" xfId="4" applyFont="1" applyFill="1" applyBorder="1" applyAlignment="1" applyProtection="1">
      <alignment horizontal="center" wrapText="1"/>
    </xf>
    <xf numFmtId="0" fontId="25" fillId="6" borderId="7" xfId="4" applyFont="1" applyFill="1" applyBorder="1" applyAlignment="1" applyProtection="1">
      <alignment horizontal="center" wrapText="1"/>
    </xf>
    <xf numFmtId="0" fontId="25" fillId="2" borderId="7" xfId="4" applyFont="1" applyFill="1" applyBorder="1" applyAlignment="1">
      <alignment horizontal="center" wrapText="1"/>
    </xf>
    <xf numFmtId="3" fontId="0" fillId="6" borderId="0" xfId="0" applyNumberFormat="1" applyFill="1" applyBorder="1" applyAlignment="1" applyProtection="1">
      <alignment horizontal="center"/>
    </xf>
    <xf numFmtId="3" fontId="0" fillId="2" borderId="0" xfId="0" applyNumberFormat="1" applyFill="1" applyBorder="1" applyAlignment="1">
      <alignment horizontal="center"/>
    </xf>
    <xf numFmtId="0" fontId="15" fillId="0" borderId="0" xfId="0" applyFont="1" applyFill="1" applyBorder="1" applyAlignment="1" applyProtection="1">
      <alignment horizontal="center"/>
    </xf>
    <xf numFmtId="0" fontId="10" fillId="6" borderId="10" xfId="0" applyFont="1" applyFill="1" applyBorder="1" applyAlignment="1" applyProtection="1">
      <alignment horizontal="center"/>
    </xf>
    <xf numFmtId="3" fontId="10" fillId="6" borderId="0" xfId="0" applyNumberFormat="1" applyFont="1" applyFill="1" applyBorder="1" applyAlignment="1" applyProtection="1">
      <alignment horizontal="center"/>
    </xf>
    <xf numFmtId="3" fontId="10" fillId="2" borderId="0" xfId="0" applyNumberFormat="1" applyFont="1" applyFill="1" applyBorder="1" applyAlignment="1">
      <alignment horizontal="center"/>
    </xf>
    <xf numFmtId="0" fontId="13" fillId="0" borderId="0" xfId="0" applyFont="1" applyFill="1" applyBorder="1" applyProtection="1"/>
    <xf numFmtId="165" fontId="13" fillId="0" borderId="0" xfId="3" applyNumberFormat="1" applyFont="1" applyFill="1" applyBorder="1" applyAlignment="1" applyProtection="1">
      <alignment horizontal="center"/>
    </xf>
    <xf numFmtId="3" fontId="2" fillId="2" borderId="0" xfId="0" applyNumberFormat="1" applyFont="1" applyFill="1" applyBorder="1" applyProtection="1"/>
    <xf numFmtId="3" fontId="2" fillId="0" borderId="0" xfId="0" applyNumberFormat="1" applyFont="1" applyFill="1" applyBorder="1" applyProtection="1"/>
    <xf numFmtId="0" fontId="10" fillId="6" borderId="10" xfId="0" quotePrefix="1" applyFont="1" applyFill="1" applyBorder="1" applyAlignment="1" applyProtection="1">
      <alignment horizontal="center"/>
    </xf>
    <xf numFmtId="0" fontId="10" fillId="6" borderId="12" xfId="0" quotePrefix="1" applyFont="1" applyFill="1" applyBorder="1" applyAlignment="1" applyProtection="1">
      <alignment horizontal="center"/>
    </xf>
    <xf numFmtId="3" fontId="10" fillId="6" borderId="13" xfId="0" applyNumberFormat="1" applyFont="1" applyFill="1" applyBorder="1" applyAlignment="1" applyProtection="1">
      <alignment horizontal="center"/>
    </xf>
    <xf numFmtId="3" fontId="10" fillId="2" borderId="8" xfId="0" applyNumberFormat="1" applyFont="1" applyFill="1" applyBorder="1" applyAlignment="1">
      <alignment horizontal="center"/>
    </xf>
    <xf numFmtId="0" fontId="10" fillId="6" borderId="0" xfId="0" quotePrefix="1" applyFont="1" applyFill="1" applyAlignment="1" applyProtection="1">
      <alignment horizontal="center"/>
    </xf>
    <xf numFmtId="3" fontId="26" fillId="6" borderId="14" xfId="0" applyNumberFormat="1" applyFont="1" applyFill="1" applyBorder="1" applyAlignment="1" applyProtection="1">
      <alignment horizontal="left" vertical="center"/>
    </xf>
    <xf numFmtId="3" fontId="26" fillId="6" borderId="0" xfId="0" applyNumberFormat="1" applyFont="1" applyFill="1" applyBorder="1" applyAlignment="1" applyProtection="1">
      <alignment horizontal="left" vertical="center"/>
    </xf>
    <xf numFmtId="0" fontId="27" fillId="12" borderId="0" xfId="0" applyFont="1" applyFill="1" applyAlignment="1" applyProtection="1">
      <alignment horizontal="center" vertical="center"/>
    </xf>
    <xf numFmtId="0" fontId="27" fillId="12" borderId="0" xfId="0" applyFont="1" applyFill="1" applyAlignment="1" applyProtection="1">
      <alignment horizontal="center" vertical="center"/>
    </xf>
    <xf numFmtId="0" fontId="22" fillId="6" borderId="15" xfId="0" applyFont="1" applyFill="1" applyBorder="1" applyProtection="1"/>
    <xf numFmtId="0" fontId="22" fillId="6" borderId="16" xfId="0" applyFont="1" applyFill="1" applyBorder="1" applyProtection="1"/>
    <xf numFmtId="0" fontId="2" fillId="0" borderId="16" xfId="0" applyFont="1" applyBorder="1" applyProtection="1"/>
    <xf numFmtId="0" fontId="2" fillId="6" borderId="16" xfId="0" applyFont="1" applyFill="1" applyBorder="1" applyProtection="1"/>
    <xf numFmtId="0" fontId="20" fillId="6" borderId="16" xfId="0" applyFont="1" applyFill="1" applyBorder="1" applyAlignment="1" applyProtection="1"/>
    <xf numFmtId="0" fontId="20" fillId="6" borderId="0" xfId="0" applyFont="1" applyFill="1" applyBorder="1" applyAlignment="1" applyProtection="1"/>
    <xf numFmtId="0" fontId="22" fillId="6" borderId="17" xfId="0" applyFont="1" applyFill="1" applyBorder="1" applyProtection="1"/>
    <xf numFmtId="0" fontId="20" fillId="6" borderId="8" xfId="0" applyFont="1" applyFill="1" applyBorder="1" applyAlignment="1" applyProtection="1">
      <alignment horizontal="center" vertical="center"/>
    </xf>
    <xf numFmtId="0" fontId="20" fillId="6" borderId="8" xfId="0" applyFont="1" applyFill="1" applyBorder="1" applyAlignment="1" applyProtection="1">
      <alignment horizontal="center"/>
    </xf>
    <xf numFmtId="0" fontId="20" fillId="6" borderId="9" xfId="0" applyFont="1" applyFill="1" applyBorder="1" applyAlignment="1" applyProtection="1">
      <alignment horizontal="right"/>
    </xf>
    <xf numFmtId="0" fontId="18" fillId="0" borderId="0" xfId="0" applyFont="1" applyFill="1" applyBorder="1" applyAlignment="1" applyProtection="1">
      <alignment horizontal="center" vertical="center"/>
    </xf>
    <xf numFmtId="0" fontId="2" fillId="6" borderId="17" xfId="0" applyFont="1" applyFill="1" applyBorder="1" applyProtection="1"/>
    <xf numFmtId="0" fontId="22" fillId="2" borderId="0" xfId="0" applyFont="1" applyFill="1" applyBorder="1" applyProtection="1"/>
    <xf numFmtId="0" fontId="15" fillId="6" borderId="17" xfId="0" applyFont="1" applyFill="1" applyBorder="1" applyAlignment="1" applyProtection="1">
      <alignment vertical="center"/>
    </xf>
    <xf numFmtId="0" fontId="22" fillId="0" borderId="0" xfId="0" applyFont="1" applyFill="1" applyBorder="1" applyProtection="1"/>
    <xf numFmtId="0" fontId="0" fillId="6" borderId="17" xfId="0" applyFill="1" applyBorder="1" applyAlignment="1" applyProtection="1">
      <alignment horizontal="center"/>
    </xf>
    <xf numFmtId="0" fontId="25" fillId="6" borderId="18" xfId="4" applyFont="1" applyFill="1" applyBorder="1" applyAlignment="1" applyProtection="1">
      <alignment horizontal="center" wrapText="1"/>
    </xf>
    <xf numFmtId="0" fontId="10" fillId="6" borderId="17" xfId="0" applyFont="1" applyFill="1" applyBorder="1" applyAlignment="1" applyProtection="1">
      <alignment horizontal="center"/>
    </xf>
    <xf numFmtId="3" fontId="2" fillId="6" borderId="0" xfId="0" applyNumberFormat="1" applyFont="1" applyFill="1" applyBorder="1" applyProtection="1"/>
    <xf numFmtId="0" fontId="10" fillId="6" borderId="17" xfId="0" quotePrefix="1" applyFont="1" applyFill="1" applyBorder="1" applyAlignment="1" applyProtection="1">
      <alignment horizontal="center"/>
    </xf>
    <xf numFmtId="0" fontId="10" fillId="6" borderId="19" xfId="0" quotePrefix="1" applyFont="1" applyFill="1" applyBorder="1" applyAlignment="1" applyProtection="1">
      <alignment horizontal="center"/>
    </xf>
    <xf numFmtId="3" fontId="10" fillId="6" borderId="20" xfId="0" applyNumberFormat="1" applyFont="1" applyFill="1" applyBorder="1" applyAlignment="1" applyProtection="1">
      <alignment horizontal="center"/>
    </xf>
    <xf numFmtId="3" fontId="28" fillId="6" borderId="0" xfId="0" applyNumberFormat="1" applyFont="1" applyFill="1" applyAlignment="1" applyProtection="1">
      <alignment horizontal="left"/>
    </xf>
    <xf numFmtId="3" fontId="10" fillId="6" borderId="0" xfId="0" applyNumberFormat="1" applyFont="1" applyFill="1" applyAlignment="1" applyProtection="1">
      <alignment horizontal="center"/>
    </xf>
    <xf numFmtId="0" fontId="27" fillId="9" borderId="0" xfId="0" applyFont="1" applyFill="1" applyBorder="1" applyAlignment="1" applyProtection="1">
      <alignment horizontal="center" vertical="center"/>
    </xf>
    <xf numFmtId="0" fontId="22" fillId="6" borderId="21" xfId="0" applyFont="1" applyFill="1" applyBorder="1" applyProtection="1"/>
    <xf numFmtId="0" fontId="22" fillId="6" borderId="14" xfId="0" applyFont="1" applyFill="1" applyBorder="1" applyProtection="1"/>
    <xf numFmtId="0" fontId="2" fillId="0" borderId="14" xfId="0" applyFont="1" applyBorder="1" applyProtection="1"/>
    <xf numFmtId="0" fontId="2" fillId="6" borderId="14" xfId="0" applyFont="1" applyFill="1" applyBorder="1" applyProtection="1"/>
    <xf numFmtId="0" fontId="20" fillId="6" borderId="14" xfId="0" applyFont="1" applyFill="1" applyBorder="1" applyAlignment="1" applyProtection="1"/>
    <xf numFmtId="0" fontId="22" fillId="6" borderId="10" xfId="0" applyFont="1" applyFill="1" applyBorder="1" applyProtection="1"/>
    <xf numFmtId="0" fontId="29" fillId="6" borderId="0" xfId="0" applyFont="1" applyFill="1" applyBorder="1" applyProtection="1"/>
    <xf numFmtId="0" fontId="30" fillId="6" borderId="8" xfId="0" applyFont="1" applyFill="1" applyBorder="1" applyAlignment="1" applyProtection="1">
      <alignment horizontal="center" vertical="center"/>
    </xf>
    <xf numFmtId="0" fontId="30" fillId="6" borderId="8" xfId="0" applyFont="1" applyFill="1" applyBorder="1" applyAlignment="1" applyProtection="1">
      <alignment horizontal="center"/>
    </xf>
    <xf numFmtId="0" fontId="30" fillId="6" borderId="9" xfId="0" applyFont="1" applyFill="1" applyBorder="1" applyAlignment="1" applyProtection="1">
      <alignment horizontal="right"/>
    </xf>
    <xf numFmtId="0" fontId="2" fillId="6" borderId="10" xfId="0" applyFont="1" applyFill="1" applyBorder="1" applyProtection="1"/>
    <xf numFmtId="0" fontId="27" fillId="10" borderId="0" xfId="0" applyFont="1" applyFill="1" applyBorder="1" applyAlignment="1" applyProtection="1">
      <alignment horizontal="center" vertical="center"/>
    </xf>
    <xf numFmtId="0" fontId="22" fillId="6" borderId="0" xfId="0" applyFont="1" applyFill="1" applyBorder="1" applyAlignment="1" applyProtection="1">
      <alignment horizontal="center"/>
    </xf>
    <xf numFmtId="0" fontId="31" fillId="6" borderId="0" xfId="0" applyFont="1" applyFill="1" applyBorder="1" applyProtection="1"/>
    <xf numFmtId="0" fontId="32" fillId="6" borderId="8" xfId="0" applyFont="1" applyFill="1" applyBorder="1" applyAlignment="1" applyProtection="1">
      <alignment horizontal="center" vertical="center"/>
    </xf>
    <xf numFmtId="0" fontId="32" fillId="6" borderId="8" xfId="0" applyFont="1" applyFill="1" applyBorder="1" applyAlignment="1" applyProtection="1">
      <alignment horizontal="center"/>
    </xf>
    <xf numFmtId="165" fontId="22" fillId="6" borderId="0" xfId="3" applyNumberFormat="1" applyFont="1" applyFill="1" applyBorder="1" applyAlignment="1" applyProtection="1">
      <alignment horizontal="center"/>
    </xf>
    <xf numFmtId="0" fontId="32" fillId="6" borderId="9" xfId="0" applyFont="1" applyFill="1" applyBorder="1" applyAlignment="1" applyProtection="1">
      <alignment horizontal="right"/>
    </xf>
  </cellXfs>
  <cellStyles count="6">
    <cellStyle name="Comma" xfId="1" builtinId="3"/>
    <cellStyle name="Currency 2" xfId="2"/>
    <cellStyle name="Normal" xfId="0" builtinId="0"/>
    <cellStyle name="Percent 2" xfId="3"/>
    <cellStyle name="PSHeading" xfId="5"/>
    <cellStyle name="PSHeading 2" xfId="4"/>
  </cellStyles>
  <dxfs count="8">
    <dxf>
      <fill>
        <patternFill>
          <bgColor indexed="13"/>
        </patternFill>
      </fill>
      <border>
        <left/>
        <right/>
        <top/>
        <bottom/>
      </border>
    </dxf>
    <dxf>
      <font>
        <color theme="0"/>
      </font>
      <fill>
        <patternFill>
          <bgColor theme="3" tint="-0.24994659260841701"/>
        </patternFill>
      </fill>
      <border>
        <left/>
        <right/>
        <top/>
        <bottom/>
      </border>
    </dxf>
    <dxf>
      <font>
        <color theme="0"/>
      </font>
      <fill>
        <patternFill>
          <bgColor rgb="FF7030A0"/>
        </patternFill>
      </fill>
      <border>
        <left/>
        <right/>
        <top/>
        <bottom/>
      </border>
    </dxf>
    <dxf>
      <font>
        <color theme="0"/>
      </font>
      <fill>
        <patternFill>
          <bgColor rgb="FF0070C0"/>
        </patternFill>
      </fill>
      <border>
        <left/>
        <right/>
        <top/>
        <bottom/>
      </border>
    </dxf>
    <dxf>
      <fill>
        <patternFill>
          <bgColor indexed="44"/>
        </patternFill>
      </fill>
      <border>
        <left style="thin">
          <color indexed="64"/>
        </left>
        <right style="thin">
          <color indexed="64"/>
        </right>
        <top style="thin">
          <color indexed="64"/>
        </top>
        <bottom style="thin">
          <color indexed="64"/>
        </bottom>
      </border>
    </dxf>
    <dxf>
      <fill>
        <patternFill>
          <bgColor indexed="42"/>
        </patternFill>
      </fill>
      <border>
        <left style="thin">
          <color indexed="57"/>
        </left>
        <right style="thin">
          <color indexed="57"/>
        </right>
        <top style="thin">
          <color indexed="57"/>
        </top>
        <bottom style="thin">
          <color indexed="57"/>
        </bottom>
      </border>
    </dxf>
    <dxf>
      <font>
        <color theme="0"/>
      </font>
      <fill>
        <patternFill>
          <bgColor theme="9" tint="-0.24994659260841701"/>
        </patternFill>
      </fill>
      <border>
        <left/>
        <right/>
        <top/>
        <bottom/>
      </border>
    </dxf>
    <dxf>
      <fill>
        <patternFill>
          <bgColor indexed="43"/>
        </patternFill>
      </fill>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3"/>
  <c:chart>
    <c:plotArea>
      <c:layout>
        <c:manualLayout>
          <c:layoutTarget val="inner"/>
          <c:xMode val="edge"/>
          <c:yMode val="edge"/>
          <c:x val="9.792699378918393E-2"/>
          <c:y val="6.9861832070195931E-2"/>
          <c:w val="0.89197584153971021"/>
          <c:h val="0.81091063751287651"/>
        </c:manualLayout>
      </c:layout>
      <c:barChart>
        <c:barDir val="col"/>
        <c:grouping val="clustered"/>
        <c:ser>
          <c:idx val="0"/>
          <c:order val="0"/>
          <c:spPr>
            <a:solidFill>
              <a:srgbClr val="00B050"/>
            </a:solidFill>
          </c:spPr>
          <c:dPt>
            <c:idx val="0"/>
            <c:spPr>
              <a:solidFill>
                <a:schemeClr val="tx2"/>
              </a:solidFill>
            </c:spPr>
          </c:dPt>
          <c:dPt>
            <c:idx val="1"/>
            <c:spPr>
              <a:solidFill>
                <a:schemeClr val="accent4"/>
              </a:solidFill>
            </c:spPr>
          </c:dPt>
          <c:dPt>
            <c:idx val="2"/>
            <c:spPr>
              <a:solidFill>
                <a:schemeClr val="accent1"/>
              </a:solidFill>
            </c:spPr>
          </c:dPt>
          <c:dLbls>
            <c:numFmt formatCode="&quot;$&quot;#,##0" sourceLinked="0"/>
            <c:txPr>
              <a:bodyPr rot="-5400000" vert="horz"/>
              <a:lstStyle/>
              <a:p>
                <a:pPr>
                  <a:defRPr sz="2400">
                    <a:solidFill>
                      <a:schemeClr val="bg1"/>
                    </a:solidFill>
                  </a:defRPr>
                </a:pPr>
                <a:endParaRPr lang="en-US"/>
              </a:p>
            </c:txPr>
            <c:dLblPos val="inEnd"/>
            <c:showVal val="1"/>
          </c:dLbls>
          <c:cat>
            <c:strRef>
              <c:f>'Indiv Salary Summary'!$D$18:$D$20</c:f>
              <c:strCache>
                <c:ptCount val="3"/>
                <c:pt idx="0">
                  <c:v>2011-12</c:v>
                </c:pt>
                <c:pt idx="1">
                  <c:v>2012-13</c:v>
                </c:pt>
                <c:pt idx="2">
                  <c:v>2013-14</c:v>
                </c:pt>
              </c:strCache>
            </c:strRef>
          </c:cat>
          <c:val>
            <c:numRef>
              <c:f>'Indiv Salary Summary'!$I$18:$I$20</c:f>
              <c:numCache>
                <c:formatCode>"$"#,##0</c:formatCode>
                <c:ptCount val="3"/>
                <c:pt idx="0">
                  <c:v>39349</c:v>
                </c:pt>
                <c:pt idx="1">
                  <c:v>41428</c:v>
                </c:pt>
                <c:pt idx="2">
                  <c:v>43536</c:v>
                </c:pt>
              </c:numCache>
            </c:numRef>
          </c:val>
        </c:ser>
        <c:gapWidth val="38"/>
        <c:overlap val="-76"/>
        <c:axId val="144948224"/>
        <c:axId val="145031936"/>
      </c:barChart>
      <c:catAx>
        <c:axId val="144948224"/>
        <c:scaling>
          <c:orientation val="minMax"/>
        </c:scaling>
        <c:axPos val="b"/>
        <c:numFmt formatCode="General" sourceLinked="1"/>
        <c:tickLblPos val="nextTo"/>
        <c:crossAx val="145031936"/>
        <c:crosses val="autoZero"/>
        <c:auto val="1"/>
        <c:lblAlgn val="ctr"/>
        <c:lblOffset val="100"/>
      </c:catAx>
      <c:valAx>
        <c:axId val="145031936"/>
        <c:scaling>
          <c:orientation val="minMax"/>
          <c:min val="32000"/>
        </c:scaling>
        <c:axPos val="l"/>
        <c:majorGridlines/>
        <c:numFmt formatCode="&quot;$&quot;#,##0" sourceLinked="1"/>
        <c:tickLblPos val="nextTo"/>
        <c:crossAx val="144948224"/>
        <c:crosses val="autoZero"/>
        <c:crossBetween val="between"/>
      </c:valAx>
    </c:plotArea>
    <c:plotVisOnly val="1"/>
  </c:chart>
  <c:spPr>
    <a:ln>
      <a:noFill/>
    </a:ln>
    <a:effectLst>
      <a:outerShdw blurRad="50800" dist="38100" dir="2700000" algn="tl" rotWithShape="0">
        <a:prstClr val="black">
          <a:alpha val="40000"/>
        </a:prstClr>
      </a:outerShdw>
    </a:effectLst>
  </c:spPr>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855550</xdr:colOff>
      <xdr:row>12</xdr:row>
      <xdr:rowOff>122464</xdr:rowOff>
    </xdr:from>
    <xdr:to>
      <xdr:col>14</xdr:col>
      <xdr:colOff>789214</xdr:colOff>
      <xdr:row>24</xdr:row>
      <xdr:rowOff>74841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108857</xdr:rowOff>
    </xdr:from>
    <xdr:to>
      <xdr:col>10</xdr:col>
      <xdr:colOff>775607</xdr:colOff>
      <xdr:row>16</xdr:row>
      <xdr:rowOff>119063</xdr:rowOff>
    </xdr:to>
    <xdr:cxnSp macro="">
      <xdr:nvCxnSpPr>
        <xdr:cNvPr id="3" name="Straight Connector 2"/>
        <xdr:cNvCxnSpPr/>
      </xdr:nvCxnSpPr>
      <xdr:spPr>
        <a:xfrm flipV="1">
          <a:off x="676275" y="4176032"/>
          <a:ext cx="8576582" cy="10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2644</xdr:colOff>
      <xdr:row>14</xdr:row>
      <xdr:rowOff>154781</xdr:rowOff>
    </xdr:from>
    <xdr:to>
      <xdr:col>5</xdr:col>
      <xdr:colOff>928687</xdr:colOff>
      <xdr:row>17</xdr:row>
      <xdr:rowOff>178594</xdr:rowOff>
    </xdr:to>
    <xdr:sp macro="" textlink="">
      <xdr:nvSpPr>
        <xdr:cNvPr id="4" name="Rectangle 3"/>
        <xdr:cNvSpPr/>
      </xdr:nvSpPr>
      <xdr:spPr>
        <a:xfrm>
          <a:off x="2622019" y="3726656"/>
          <a:ext cx="1897593" cy="785813"/>
        </a:xfrm>
        <a:prstGeom prst="rect">
          <a:avLst/>
        </a:prstGeom>
        <a:solidFill>
          <a:srgbClr val="FFC000"/>
        </a:solidFill>
        <a:ln w="38100" cmpd="sng">
          <a:solidFill>
            <a:sysClr val="windowText" lastClr="000000"/>
          </a:solidFill>
          <a:prstDash val="solid"/>
        </a:ln>
      </xdr:spPr>
      <xdr:style>
        <a:lnRef idx="3">
          <a:schemeClr val="lt1"/>
        </a:lnRef>
        <a:fillRef idx="1">
          <a:schemeClr val="accent1"/>
        </a:fillRef>
        <a:effectRef idx="1">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Step 2:  </a:t>
          </a:r>
          <a:r>
            <a:rPr lang="en-US" sz="1400">
              <a:solidFill>
                <a:sysClr val="windowText" lastClr="000000"/>
              </a:solidFill>
              <a:latin typeface="+mn-lt"/>
              <a:ea typeface="+mn-ea"/>
              <a:cs typeface="+mn-cs"/>
            </a:rPr>
            <a:t>Will you qualify for a lane change</a:t>
          </a:r>
          <a:r>
            <a:rPr lang="en-US" sz="1400" baseline="0">
              <a:solidFill>
                <a:sysClr val="windowText" lastClr="000000"/>
              </a:solidFill>
              <a:latin typeface="+mn-lt"/>
              <a:ea typeface="+mn-ea"/>
              <a:cs typeface="+mn-cs"/>
            </a:rPr>
            <a:t> </a:t>
          </a:r>
          <a:r>
            <a:rPr lang="en-US" sz="1400">
              <a:solidFill>
                <a:sysClr val="windowText" lastClr="000000"/>
              </a:solidFill>
              <a:latin typeface="+mn-lt"/>
              <a:ea typeface="+mn-ea"/>
              <a:cs typeface="+mn-cs"/>
            </a:rPr>
            <a:t>?</a:t>
          </a:r>
        </a:p>
      </xdr:txBody>
    </xdr:sp>
    <xdr:clientData/>
  </xdr:twoCellAnchor>
  <xdr:twoCellAnchor>
    <xdr:from>
      <xdr:col>0</xdr:col>
      <xdr:colOff>357188</xdr:colOff>
      <xdr:row>4</xdr:row>
      <xdr:rowOff>214313</xdr:rowOff>
    </xdr:from>
    <xdr:to>
      <xdr:col>0</xdr:col>
      <xdr:colOff>1690688</xdr:colOff>
      <xdr:row>9</xdr:row>
      <xdr:rowOff>202406</xdr:rowOff>
    </xdr:to>
    <xdr:sp macro="" textlink="">
      <xdr:nvSpPr>
        <xdr:cNvPr id="5" name="5-Point Star 4"/>
        <xdr:cNvSpPr/>
      </xdr:nvSpPr>
      <xdr:spPr>
        <a:xfrm>
          <a:off x="357188" y="1416844"/>
          <a:ext cx="1333500" cy="1214437"/>
        </a:xfrm>
        <a:prstGeom prst="star5">
          <a:avLst/>
        </a:prstGeom>
        <a:solidFill>
          <a:srgbClr val="92D050"/>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1100">
              <a:solidFill>
                <a:sysClr val="windowText" lastClr="000000"/>
              </a:solidFill>
            </a:rPr>
            <a:t>Start Here</a:t>
          </a:r>
        </a:p>
      </xdr:txBody>
    </xdr:sp>
    <xdr:clientData/>
  </xdr:twoCellAnchor>
  <xdr:twoCellAnchor>
    <xdr:from>
      <xdr:col>4</xdr:col>
      <xdr:colOff>631032</xdr:colOff>
      <xdr:row>11</xdr:row>
      <xdr:rowOff>130969</xdr:rowOff>
    </xdr:from>
    <xdr:to>
      <xdr:col>5</xdr:col>
      <xdr:colOff>309562</xdr:colOff>
      <xdr:row>14</xdr:row>
      <xdr:rowOff>59531</xdr:rowOff>
    </xdr:to>
    <xdr:sp macro="" textlink="">
      <xdr:nvSpPr>
        <xdr:cNvPr id="7" name="Down Arrow 6"/>
        <xdr:cNvSpPr/>
      </xdr:nvSpPr>
      <xdr:spPr>
        <a:xfrm>
          <a:off x="4786313" y="3048000"/>
          <a:ext cx="654843" cy="583406"/>
        </a:xfrm>
        <a:prstGeom prst="downArrow">
          <a:avLst>
            <a:gd name="adj1" fmla="val 42727"/>
            <a:gd name="adj2" fmla="val 37755"/>
          </a:avLst>
        </a:prstGeom>
        <a:solidFill>
          <a:srgbClr val="92D050"/>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A193"/>
  <sheetViews>
    <sheetView tabSelected="1" zoomScaleNormal="100" zoomScaleSheetLayoutView="70" workbookViewId="0">
      <pane ySplit="27" topLeftCell="A28" activePane="bottomLeft" state="frozenSplit"/>
      <selection pane="bottomLeft" activeCell="H6" sqref="H6"/>
    </sheetView>
  </sheetViews>
  <sheetFormatPr defaultColWidth="15.7109375" defaultRowHeight="15" customHeight="1"/>
  <cols>
    <col min="1" max="1" width="26.28515625" style="1" customWidth="1"/>
    <col min="2" max="2" width="6.7109375" style="39" customWidth="1"/>
    <col min="3" max="5" width="14.5703125" style="24" customWidth="1"/>
    <col min="6" max="6" width="15" style="24" customWidth="1"/>
    <col min="7" max="11" width="14.5703125" style="24" customWidth="1"/>
    <col min="12" max="12" width="20.42578125" style="24" bestFit="1" customWidth="1"/>
    <col min="13" max="13" width="14.28515625" style="1" customWidth="1"/>
    <col min="14" max="14" width="11.140625" style="1" customWidth="1"/>
    <col min="15" max="16" width="15.7109375" style="1" customWidth="1"/>
    <col min="17" max="19" width="21.7109375" style="1" customWidth="1"/>
    <col min="20" max="21" width="21.7109375" style="39" customWidth="1"/>
    <col min="22" max="24" width="15.7109375" style="39" customWidth="1"/>
    <col min="25" max="26" width="11.140625" style="39" customWidth="1"/>
    <col min="27" max="29" width="15.7109375" style="39" customWidth="1"/>
    <col min="30" max="31" width="11.140625" style="39" customWidth="1"/>
    <col min="32" max="16384" width="15.7109375" style="39"/>
  </cols>
  <sheetData>
    <row r="1" spans="2:15" ht="15" customHeight="1">
      <c r="B1" s="1"/>
      <c r="C1" s="2" t="s">
        <v>0</v>
      </c>
      <c r="D1" s="2"/>
      <c r="E1" s="2"/>
      <c r="F1" s="2"/>
      <c r="G1" s="2"/>
      <c r="H1" s="2"/>
      <c r="I1" s="2"/>
      <c r="J1" s="2"/>
      <c r="K1" s="2"/>
      <c r="L1" s="2"/>
      <c r="M1" s="2"/>
      <c r="N1" s="2"/>
      <c r="O1" s="2"/>
    </row>
    <row r="2" spans="2:15" ht="15" customHeight="1">
      <c r="B2" s="1"/>
      <c r="C2" s="2"/>
      <c r="D2" s="2"/>
      <c r="E2" s="2"/>
      <c r="F2" s="2"/>
      <c r="G2" s="2"/>
      <c r="H2" s="2"/>
      <c r="I2" s="2"/>
      <c r="J2" s="2"/>
      <c r="K2" s="2"/>
      <c r="L2" s="2"/>
      <c r="M2" s="2"/>
      <c r="N2" s="2"/>
      <c r="O2" s="2"/>
    </row>
    <row r="3" spans="2:15" ht="49.5" customHeight="1">
      <c r="B3" s="1"/>
      <c r="C3" s="2"/>
      <c r="D3" s="2"/>
      <c r="E3" s="2"/>
      <c r="F3" s="2"/>
      <c r="G3" s="2"/>
      <c r="H3" s="2"/>
      <c r="I3" s="2"/>
      <c r="J3" s="2"/>
      <c r="K3" s="2"/>
      <c r="L3" s="2"/>
      <c r="M3" s="2"/>
      <c r="N3" s="2"/>
      <c r="O3" s="2"/>
    </row>
    <row r="4" spans="2:15" ht="15" customHeight="1" thickBot="1">
      <c r="B4" s="3"/>
      <c r="C4" s="3"/>
      <c r="D4" s="3"/>
      <c r="E4" s="3"/>
      <c r="F4" s="3"/>
      <c r="G4" s="3"/>
      <c r="H4" s="3"/>
      <c r="I4" s="4"/>
      <c r="J4" s="4"/>
      <c r="K4" s="4"/>
      <c r="L4" s="4"/>
    </row>
    <row r="5" spans="2:15" ht="21.75" thickTop="1">
      <c r="B5" s="5" t="s">
        <v>1</v>
      </c>
      <c r="C5" s="6"/>
      <c r="D5" s="6"/>
      <c r="E5" s="6"/>
      <c r="F5" s="6"/>
      <c r="G5" s="6"/>
      <c r="H5" s="7"/>
      <c r="I5" s="4"/>
      <c r="J5" s="4"/>
      <c r="K5" s="4"/>
      <c r="L5" s="4"/>
    </row>
    <row r="6" spans="2:15" ht="18.75">
      <c r="B6" s="8"/>
      <c r="C6" s="9"/>
      <c r="D6" s="10"/>
      <c r="E6" s="10"/>
      <c r="F6" s="10"/>
      <c r="G6" s="11" t="s">
        <v>2</v>
      </c>
      <c r="H6" s="12" t="s">
        <v>20</v>
      </c>
      <c r="I6" s="4"/>
      <c r="J6" s="4"/>
      <c r="K6" s="4"/>
      <c r="L6" s="4"/>
    </row>
    <row r="7" spans="2:15" ht="18.75">
      <c r="B7" s="8"/>
      <c r="C7" s="9"/>
      <c r="D7" s="10"/>
      <c r="E7" s="10"/>
      <c r="F7" s="10"/>
      <c r="G7" s="11"/>
      <c r="H7" s="13"/>
      <c r="I7" s="4"/>
      <c r="J7" s="4"/>
      <c r="K7" s="4"/>
      <c r="L7" s="4"/>
    </row>
    <row r="8" spans="2:15" ht="18.75">
      <c r="B8" s="8"/>
      <c r="C8" s="9"/>
      <c r="D8" s="10"/>
      <c r="E8" s="10"/>
      <c r="F8" s="10"/>
      <c r="G8" s="11" t="s">
        <v>4</v>
      </c>
      <c r="H8" s="12" t="s">
        <v>20</v>
      </c>
      <c r="I8" s="4"/>
      <c r="J8" s="4"/>
      <c r="K8" s="4"/>
      <c r="L8" s="4"/>
    </row>
    <row r="9" spans="2:15" ht="18.75">
      <c r="B9" s="8"/>
      <c r="C9" s="9"/>
      <c r="D9" s="10"/>
      <c r="E9" s="10"/>
      <c r="F9" s="10"/>
      <c r="G9" s="11"/>
      <c r="H9" s="13"/>
      <c r="I9" s="4"/>
      <c r="J9" s="4"/>
      <c r="K9" s="4"/>
      <c r="L9" s="4"/>
    </row>
    <row r="10" spans="2:15" ht="18.75">
      <c r="B10" s="8"/>
      <c r="C10" s="10"/>
      <c r="D10" s="10"/>
      <c r="E10" s="10"/>
      <c r="F10" s="10"/>
      <c r="G10" s="11" t="s">
        <v>5</v>
      </c>
      <c r="H10" s="12">
        <v>1</v>
      </c>
      <c r="I10" s="4"/>
      <c r="J10" s="4"/>
      <c r="K10" s="4"/>
      <c r="L10" s="4"/>
    </row>
    <row r="11" spans="2:15" ht="19.5" thickBot="1">
      <c r="B11" s="14"/>
      <c r="C11" s="15"/>
      <c r="D11" s="15"/>
      <c r="E11" s="15"/>
      <c r="F11" s="15"/>
      <c r="G11" s="16" t="s">
        <v>6</v>
      </c>
      <c r="H11" s="17">
        <v>1</v>
      </c>
      <c r="I11" s="4"/>
      <c r="J11" s="4"/>
      <c r="K11" s="4"/>
      <c r="L11" s="4"/>
    </row>
    <row r="12" spans="2:15" ht="15" customHeight="1" thickTop="1">
      <c r="B12" s="1"/>
      <c r="C12" s="1"/>
      <c r="D12" s="1"/>
      <c r="E12" s="1"/>
      <c r="F12" s="1"/>
      <c r="G12" s="1"/>
      <c r="H12" s="1"/>
      <c r="I12" s="4"/>
      <c r="J12" s="4"/>
      <c r="K12" s="4"/>
      <c r="L12" s="4"/>
    </row>
    <row r="13" spans="2:15" ht="18" customHeight="1">
      <c r="B13" s="18"/>
      <c r="C13" s="4"/>
      <c r="D13" s="19" t="s">
        <v>7</v>
      </c>
      <c r="E13" s="20"/>
      <c r="F13" s="21"/>
      <c r="G13" s="21"/>
      <c r="H13" s="21"/>
      <c r="I13" s="21"/>
      <c r="J13" s="22" t="s">
        <v>8</v>
      </c>
      <c r="K13" s="22"/>
      <c r="L13" s="23"/>
    </row>
    <row r="14" spans="2:15" ht="18.75" thickBot="1">
      <c r="B14" s="18"/>
      <c r="D14" s="19"/>
      <c r="E14" s="20"/>
      <c r="F14" s="1"/>
      <c r="G14" s="25" t="s">
        <v>9</v>
      </c>
      <c r="H14" s="25" t="s">
        <v>10</v>
      </c>
      <c r="I14" s="26" t="s">
        <v>11</v>
      </c>
      <c r="J14" s="26" t="s">
        <v>12</v>
      </c>
      <c r="K14" s="26" t="s">
        <v>13</v>
      </c>
      <c r="L14" s="23"/>
    </row>
    <row r="15" spans="2:15" ht="18">
      <c r="B15" s="18"/>
      <c r="C15" s="18"/>
      <c r="D15" s="18"/>
      <c r="E15" s="20"/>
      <c r="F15" s="1"/>
      <c r="G15" s="27"/>
      <c r="H15" s="27"/>
      <c r="I15" s="27"/>
      <c r="J15" s="27"/>
      <c r="K15" s="27"/>
      <c r="L15" s="27"/>
    </row>
    <row r="16" spans="2:15" ht="21" customHeight="1">
      <c r="B16" s="18"/>
      <c r="C16" s="28" t="s">
        <v>14</v>
      </c>
      <c r="D16" s="29" t="s">
        <v>15</v>
      </c>
      <c r="E16" s="30"/>
      <c r="F16" s="31"/>
      <c r="G16" s="32" t="str">
        <f>IF(H6="yes",H10,"n/a")</f>
        <v>n/a</v>
      </c>
      <c r="H16" s="32" t="str">
        <f>IF(AND(H6="yes",H8="yes"),H18-1,IF(H6="yes",H11,"n/a"))</f>
        <v>n/a</v>
      </c>
      <c r="I16" s="33" t="str">
        <f>IF(G16="n/a","n/a",IF(OR(G16=0,H16=0),"n/a",INDEX(C38:L68,G16,H16)))</f>
        <v>n/a</v>
      </c>
      <c r="J16" s="34"/>
      <c r="K16" s="34"/>
      <c r="L16" s="27"/>
    </row>
    <row r="17" spans="1:19" ht="21" customHeight="1">
      <c r="B17" s="18"/>
      <c r="C17" s="31"/>
      <c r="D17" s="35"/>
      <c r="E17" s="36"/>
      <c r="F17" s="31"/>
      <c r="G17" s="37"/>
      <c r="H17" s="37"/>
      <c r="I17" s="38"/>
      <c r="J17" s="35"/>
      <c r="K17" s="35"/>
      <c r="L17" s="27"/>
    </row>
    <row r="18" spans="1:19" ht="21" customHeight="1">
      <c r="B18" s="18"/>
      <c r="C18" s="40" t="s">
        <v>16</v>
      </c>
      <c r="D18" s="29" t="s">
        <v>17</v>
      </c>
      <c r="E18" s="36"/>
      <c r="F18" s="31"/>
      <c r="G18" s="41">
        <f>IF(G16="n/a",H10,G16+1)</f>
        <v>1</v>
      </c>
      <c r="H18" s="34">
        <f>H11</f>
        <v>1</v>
      </c>
      <c r="I18" s="42">
        <f>IF(OR(H10="",H11=""),"",INDEX(C79:L109,G18,H18))</f>
        <v>39349</v>
      </c>
      <c r="J18" s="43" t="str">
        <f>IF(I16="n/a","n/a",I18-I16)</f>
        <v>n/a</v>
      </c>
      <c r="K18" s="44" t="str">
        <f>IF(J18="n/a","n/a",J18/I16)</f>
        <v>n/a</v>
      </c>
      <c r="L18" s="4"/>
    </row>
    <row r="19" spans="1:19" ht="21" customHeight="1">
      <c r="B19" s="18"/>
      <c r="C19" s="45" t="s">
        <v>18</v>
      </c>
      <c r="D19" s="29" t="s">
        <v>19</v>
      </c>
      <c r="E19" s="46" t="s">
        <v>20</v>
      </c>
      <c r="F19" s="46"/>
      <c r="G19" s="41">
        <f>IF(G18=31,31,G18+1)</f>
        <v>2</v>
      </c>
      <c r="H19" s="34">
        <f>IF(H18=10,10,IF(E19="no", H18,H18+1))</f>
        <v>1</v>
      </c>
      <c r="I19" s="47">
        <f>IF(OR(H10="",H11=""),"",INDEX(C120:L150,G19,H19))</f>
        <v>41428</v>
      </c>
      <c r="J19" s="43">
        <f>IF(OR(H10="",H11=""),"",I19-I18)</f>
        <v>2079</v>
      </c>
      <c r="K19" s="44">
        <f>IF(J19="","",J19/I18)</f>
        <v>5.2834887798927546E-2</v>
      </c>
      <c r="L19" s="44"/>
    </row>
    <row r="20" spans="1:19" ht="21" customHeight="1">
      <c r="B20" s="18"/>
      <c r="C20" s="48" t="s">
        <v>21</v>
      </c>
      <c r="D20" s="29" t="s">
        <v>22</v>
      </c>
      <c r="E20" s="46" t="s">
        <v>20</v>
      </c>
      <c r="F20" s="46"/>
      <c r="G20" s="41">
        <f>IF(G19=31,31,G19+1)</f>
        <v>3</v>
      </c>
      <c r="H20" s="34">
        <f>IF(H19=10,10,IF(E20="no", H19,H19+1))</f>
        <v>1</v>
      </c>
      <c r="I20" s="49">
        <f>IF(OR(H10="",H11=""),"",INDEX(C162:L192,G20,H20))</f>
        <v>43536</v>
      </c>
      <c r="J20" s="43">
        <f>IF(OR(H10="",H11=""),"",I20-I19)</f>
        <v>2108</v>
      </c>
      <c r="K20" s="44">
        <f>IF(J19="","",J20/I19)</f>
        <v>5.0883460461523609E-2</v>
      </c>
      <c r="L20" s="44"/>
    </row>
    <row r="21" spans="1:19" ht="18">
      <c r="B21" s="18"/>
      <c r="C21" s="50"/>
      <c r="D21" s="35"/>
      <c r="E21" s="35"/>
      <c r="F21" s="51"/>
      <c r="G21" s="52"/>
      <c r="H21" s="35"/>
      <c r="I21" s="53"/>
      <c r="J21" s="54"/>
      <c r="K21" s="44"/>
      <c r="L21" s="44"/>
    </row>
    <row r="22" spans="1:19" ht="18">
      <c r="B22" s="18"/>
      <c r="C22" s="50"/>
      <c r="D22" s="35"/>
      <c r="E22" s="35"/>
      <c r="F22" s="55"/>
      <c r="G22" s="52"/>
      <c r="H22" s="56"/>
      <c r="I22" s="57"/>
      <c r="K22" s="44"/>
      <c r="L22" s="44"/>
    </row>
    <row r="23" spans="1:19" ht="18">
      <c r="B23" s="1"/>
      <c r="C23" s="4"/>
      <c r="D23" s="4"/>
      <c r="E23" s="4"/>
      <c r="F23" s="4"/>
      <c r="G23" s="4"/>
      <c r="H23" s="4"/>
      <c r="I23" s="58"/>
      <c r="J23" s="59"/>
      <c r="K23" s="4"/>
      <c r="L23" s="4"/>
    </row>
    <row r="24" spans="1:19" ht="18">
      <c r="B24" s="1"/>
      <c r="C24" s="4"/>
      <c r="D24" s="4"/>
      <c r="E24" s="4"/>
      <c r="F24" s="4"/>
      <c r="G24" s="4"/>
      <c r="H24" s="60" t="s">
        <v>23</v>
      </c>
      <c r="I24" s="61">
        <f>SUM(I18:I20)</f>
        <v>124313</v>
      </c>
      <c r="K24" s="1"/>
      <c r="L24" s="1"/>
    </row>
    <row r="25" spans="1:19" ht="18">
      <c r="B25" s="1"/>
      <c r="C25" s="4"/>
      <c r="D25" s="4"/>
      <c r="E25" s="4"/>
      <c r="F25" s="4"/>
      <c r="G25" s="4"/>
      <c r="H25" s="60" t="s">
        <v>24</v>
      </c>
      <c r="I25" s="62">
        <f>IF(J18="n/a",2*J19+J20,3*J18+2*J19+J20)</f>
        <v>6266</v>
      </c>
      <c r="J25" s="4"/>
      <c r="K25" s="4"/>
      <c r="L25" s="62"/>
    </row>
    <row r="26" spans="1:19">
      <c r="B26" s="1"/>
      <c r="C26" s="4"/>
      <c r="D26" s="4"/>
      <c r="E26" s="4"/>
      <c r="F26" s="4"/>
      <c r="G26" s="4"/>
      <c r="H26" s="4"/>
      <c r="I26" s="63"/>
      <c r="J26" s="4"/>
      <c r="K26" s="4"/>
      <c r="L26" s="64"/>
    </row>
    <row r="27" spans="1:19" ht="12" customHeight="1">
      <c r="B27" s="18"/>
      <c r="C27" s="64"/>
      <c r="D27" s="64"/>
      <c r="E27" s="64"/>
      <c r="F27" s="64"/>
      <c r="G27" s="64"/>
      <c r="H27" s="64"/>
      <c r="I27" s="64"/>
      <c r="J27" s="64"/>
      <c r="K27" s="64"/>
      <c r="L27" s="64"/>
      <c r="M27" s="65"/>
    </row>
    <row r="28" spans="1:19" ht="12" customHeight="1">
      <c r="B28" s="18"/>
      <c r="C28" s="64"/>
      <c r="D28" s="64"/>
      <c r="E28" s="64"/>
      <c r="F28" s="64"/>
      <c r="G28" s="64"/>
      <c r="H28" s="64"/>
      <c r="I28" s="64"/>
      <c r="J28" s="64"/>
      <c r="K28" s="64"/>
      <c r="L28" s="64"/>
      <c r="M28" s="65"/>
    </row>
    <row r="29" spans="1:19" ht="30">
      <c r="B29" s="66" t="s">
        <v>15</v>
      </c>
      <c r="C29" s="66"/>
      <c r="D29" s="66"/>
      <c r="E29" s="66"/>
      <c r="F29" s="66"/>
      <c r="G29" s="66"/>
      <c r="H29" s="66"/>
      <c r="I29" s="66"/>
      <c r="J29" s="66"/>
      <c r="K29" s="66"/>
      <c r="L29" s="67"/>
      <c r="M29" s="68"/>
    </row>
    <row r="30" spans="1:19" s="18" customFormat="1" ht="15" customHeight="1">
      <c r="A30" s="1"/>
      <c r="B30" s="69"/>
      <c r="C30" s="69"/>
      <c r="D30" s="69"/>
      <c r="E30" s="69"/>
      <c r="F30" s="69"/>
      <c r="G30" s="69"/>
      <c r="H30" s="69"/>
      <c r="I30" s="69"/>
      <c r="J30" s="69"/>
      <c r="K30" s="69"/>
      <c r="L30" s="69"/>
      <c r="M30" s="68"/>
      <c r="N30" s="1"/>
      <c r="O30" s="1"/>
      <c r="P30" s="1"/>
      <c r="Q30" s="1"/>
      <c r="R30" s="1"/>
      <c r="S30" s="1"/>
    </row>
    <row r="31" spans="1:19" ht="20.25">
      <c r="B31" s="70"/>
      <c r="C31" s="70"/>
      <c r="D31" s="71"/>
      <c r="E31" s="72" t="s">
        <v>9</v>
      </c>
      <c r="F31" s="72" t="s">
        <v>10</v>
      </c>
      <c r="G31" s="73" t="s">
        <v>25</v>
      </c>
      <c r="H31" s="73"/>
      <c r="I31" s="74"/>
      <c r="J31" s="75"/>
      <c r="K31" s="76"/>
      <c r="L31" s="76"/>
      <c r="M31" s="77"/>
    </row>
    <row r="32" spans="1:19" ht="20.25">
      <c r="B32" s="70"/>
      <c r="C32" s="70"/>
      <c r="D32" s="78" t="s">
        <v>26</v>
      </c>
      <c r="E32" s="79" t="str">
        <f>G16</f>
        <v>n/a</v>
      </c>
      <c r="F32" s="79" t="str">
        <f>H16</f>
        <v>n/a</v>
      </c>
      <c r="G32" s="80" t="str">
        <f>I16</f>
        <v>n/a</v>
      </c>
      <c r="H32" s="80"/>
      <c r="I32" s="81"/>
      <c r="J32" s="81"/>
      <c r="K32" s="82"/>
      <c r="L32" s="82"/>
      <c r="M32" s="83"/>
    </row>
    <row r="33" spans="2:23">
      <c r="B33" s="18"/>
      <c r="C33" s="64"/>
      <c r="D33" s="64"/>
      <c r="E33" s="64"/>
      <c r="F33" s="64"/>
      <c r="G33" s="64"/>
      <c r="H33" s="64"/>
      <c r="I33" s="64"/>
      <c r="J33" s="64"/>
      <c r="K33" s="64"/>
      <c r="L33" s="64"/>
    </row>
    <row r="34" spans="2:23" ht="15.75">
      <c r="B34" s="84" t="s">
        <v>27</v>
      </c>
      <c r="C34" s="85"/>
      <c r="D34" s="86"/>
      <c r="E34" s="86"/>
      <c r="F34" s="86"/>
      <c r="G34" s="86"/>
      <c r="H34" s="86"/>
      <c r="I34" s="87">
        <v>1.103753</v>
      </c>
      <c r="J34" s="88" t="s">
        <v>28</v>
      </c>
      <c r="K34" s="86"/>
      <c r="L34" s="86"/>
    </row>
    <row r="35" spans="2:23">
      <c r="B35" s="89"/>
      <c r="C35" s="90">
        <v>1</v>
      </c>
      <c r="D35" s="90">
        <v>2</v>
      </c>
      <c r="E35" s="90">
        <v>3</v>
      </c>
      <c r="F35" s="90">
        <v>4</v>
      </c>
      <c r="G35" s="90">
        <v>5</v>
      </c>
      <c r="H35" s="90">
        <v>6</v>
      </c>
      <c r="I35" s="90">
        <v>7</v>
      </c>
      <c r="J35" s="90">
        <v>8</v>
      </c>
      <c r="K35" s="90">
        <v>9</v>
      </c>
      <c r="L35" s="91">
        <v>10</v>
      </c>
    </row>
    <row r="36" spans="2:23" ht="15.75" thickBot="1">
      <c r="B36" s="92" t="s">
        <v>9</v>
      </c>
      <c r="C36" s="93" t="s">
        <v>29</v>
      </c>
      <c r="D36" s="93" t="s">
        <v>30</v>
      </c>
      <c r="E36" s="93" t="s">
        <v>31</v>
      </c>
      <c r="F36" s="93" t="s">
        <v>32</v>
      </c>
      <c r="G36" s="93" t="s">
        <v>33</v>
      </c>
      <c r="H36" s="93" t="s">
        <v>34</v>
      </c>
      <c r="I36" s="93" t="s">
        <v>35</v>
      </c>
      <c r="J36" s="93" t="s">
        <v>36</v>
      </c>
      <c r="K36" s="93" t="s">
        <v>37</v>
      </c>
      <c r="L36" s="94" t="s">
        <v>38</v>
      </c>
    </row>
    <row r="37" spans="2:23" ht="15.75">
      <c r="B37" s="89">
        <v>0</v>
      </c>
      <c r="C37" s="95"/>
      <c r="D37" s="95"/>
      <c r="E37" s="95"/>
      <c r="F37" s="95"/>
      <c r="G37" s="95"/>
      <c r="H37" s="95"/>
      <c r="I37" s="95"/>
      <c r="J37" s="95"/>
      <c r="K37" s="95"/>
      <c r="L37" s="96"/>
      <c r="V37" s="97" t="s">
        <v>39</v>
      </c>
      <c r="W37" s="97"/>
    </row>
    <row r="38" spans="2:23" ht="18">
      <c r="B38" s="98">
        <v>1</v>
      </c>
      <c r="C38" s="99">
        <v>39349</v>
      </c>
      <c r="D38" s="99">
        <v>41120</v>
      </c>
      <c r="E38" s="99">
        <v>42891</v>
      </c>
      <c r="F38" s="99">
        <v>44660</v>
      </c>
      <c r="G38" s="99">
        <v>46430</v>
      </c>
      <c r="H38" s="99">
        <v>48203</v>
      </c>
      <c r="I38" s="99">
        <v>49972</v>
      </c>
      <c r="J38" s="99">
        <v>51743</v>
      </c>
      <c r="K38" s="99">
        <v>53514</v>
      </c>
      <c r="L38" s="100">
        <v>55285</v>
      </c>
      <c r="V38" s="101" t="s">
        <v>20</v>
      </c>
      <c r="W38" s="102"/>
    </row>
    <row r="39" spans="2:23" ht="18">
      <c r="B39" s="98">
        <v>2</v>
      </c>
      <c r="C39" s="99">
        <v>41120</v>
      </c>
      <c r="D39" s="99">
        <v>42891</v>
      </c>
      <c r="E39" s="99">
        <v>44660</v>
      </c>
      <c r="F39" s="99">
        <v>46430</v>
      </c>
      <c r="G39" s="99">
        <v>48203</v>
      </c>
      <c r="H39" s="99">
        <v>49972</v>
      </c>
      <c r="I39" s="99">
        <v>51743</v>
      </c>
      <c r="J39" s="99">
        <v>53514</v>
      </c>
      <c r="K39" s="99">
        <v>55285</v>
      </c>
      <c r="L39" s="100">
        <v>57056</v>
      </c>
      <c r="N39" s="103"/>
      <c r="O39" s="103"/>
      <c r="P39" s="103"/>
      <c r="Q39" s="103"/>
      <c r="R39" s="103"/>
      <c r="S39" s="103"/>
      <c r="T39" s="104"/>
      <c r="V39" s="101" t="s">
        <v>3</v>
      </c>
      <c r="W39" s="102"/>
    </row>
    <row r="40" spans="2:23" ht="18">
      <c r="B40" s="98">
        <v>3</v>
      </c>
      <c r="C40" s="99">
        <v>42891</v>
      </c>
      <c r="D40" s="99">
        <v>44660</v>
      </c>
      <c r="E40" s="99">
        <v>46430</v>
      </c>
      <c r="F40" s="99">
        <v>48203</v>
      </c>
      <c r="G40" s="99">
        <v>49972</v>
      </c>
      <c r="H40" s="99">
        <v>51743</v>
      </c>
      <c r="I40" s="99">
        <v>53514</v>
      </c>
      <c r="J40" s="99">
        <v>55285</v>
      </c>
      <c r="K40" s="99">
        <v>57056</v>
      </c>
      <c r="L40" s="100">
        <v>58827</v>
      </c>
      <c r="N40" s="103"/>
      <c r="O40" s="103"/>
      <c r="P40" s="103"/>
      <c r="Q40" s="103"/>
      <c r="R40" s="103"/>
      <c r="S40" s="103"/>
      <c r="T40" s="104"/>
      <c r="W40" s="102"/>
    </row>
    <row r="41" spans="2:23" ht="18">
      <c r="B41" s="98">
        <v>4</v>
      </c>
      <c r="C41" s="99">
        <v>44660</v>
      </c>
      <c r="D41" s="99">
        <v>46430</v>
      </c>
      <c r="E41" s="99">
        <v>48203</v>
      </c>
      <c r="F41" s="99">
        <v>49972</v>
      </c>
      <c r="G41" s="99">
        <v>51743</v>
      </c>
      <c r="H41" s="99">
        <v>53514</v>
      </c>
      <c r="I41" s="99">
        <v>55285</v>
      </c>
      <c r="J41" s="99">
        <v>57056</v>
      </c>
      <c r="K41" s="99">
        <v>58827</v>
      </c>
      <c r="L41" s="100">
        <v>60597</v>
      </c>
      <c r="N41" s="103"/>
      <c r="O41" s="103"/>
      <c r="P41" s="103"/>
      <c r="Q41" s="103"/>
      <c r="R41" s="103"/>
      <c r="S41" s="103"/>
      <c r="T41" s="104"/>
      <c r="W41" s="102"/>
    </row>
    <row r="42" spans="2:23" ht="18">
      <c r="B42" s="98">
        <v>5</v>
      </c>
      <c r="C42" s="99">
        <v>46430</v>
      </c>
      <c r="D42" s="99">
        <v>48203</v>
      </c>
      <c r="E42" s="99">
        <v>49972</v>
      </c>
      <c r="F42" s="99">
        <v>51743</v>
      </c>
      <c r="G42" s="99">
        <v>53514</v>
      </c>
      <c r="H42" s="99">
        <v>55285</v>
      </c>
      <c r="I42" s="99">
        <v>57056</v>
      </c>
      <c r="J42" s="99">
        <v>58827</v>
      </c>
      <c r="K42" s="99">
        <v>60597</v>
      </c>
      <c r="L42" s="100">
        <v>62366</v>
      </c>
      <c r="N42" s="103"/>
      <c r="O42" s="103"/>
      <c r="P42" s="103"/>
      <c r="Q42" s="103"/>
      <c r="R42" s="103"/>
      <c r="S42" s="103"/>
      <c r="T42" s="104"/>
      <c r="W42" s="102"/>
    </row>
    <row r="43" spans="2:23" ht="18">
      <c r="B43" s="98">
        <v>6</v>
      </c>
      <c r="C43" s="99">
        <v>48203</v>
      </c>
      <c r="D43" s="99">
        <v>49972</v>
      </c>
      <c r="E43" s="99">
        <v>51743</v>
      </c>
      <c r="F43" s="99">
        <v>53514</v>
      </c>
      <c r="G43" s="99">
        <v>55285</v>
      </c>
      <c r="H43" s="99">
        <v>57056</v>
      </c>
      <c r="I43" s="99">
        <v>58827</v>
      </c>
      <c r="J43" s="99">
        <v>60597</v>
      </c>
      <c r="K43" s="99">
        <v>62366</v>
      </c>
      <c r="L43" s="100">
        <v>64138</v>
      </c>
      <c r="N43" s="103"/>
      <c r="O43" s="103"/>
      <c r="P43" s="103"/>
      <c r="Q43" s="103"/>
      <c r="R43" s="103"/>
      <c r="S43" s="103"/>
      <c r="T43" s="104"/>
      <c r="W43" s="102"/>
    </row>
    <row r="44" spans="2:23" ht="18">
      <c r="B44" s="98">
        <v>7</v>
      </c>
      <c r="C44" s="99">
        <v>49972</v>
      </c>
      <c r="D44" s="99">
        <v>51743</v>
      </c>
      <c r="E44" s="99">
        <v>53514</v>
      </c>
      <c r="F44" s="99">
        <v>55285</v>
      </c>
      <c r="G44" s="99">
        <v>57056</v>
      </c>
      <c r="H44" s="99">
        <v>58827</v>
      </c>
      <c r="I44" s="99">
        <v>60597</v>
      </c>
      <c r="J44" s="99">
        <v>62366</v>
      </c>
      <c r="K44" s="99">
        <v>64138</v>
      </c>
      <c r="L44" s="100">
        <v>65910</v>
      </c>
      <c r="N44" s="103"/>
      <c r="O44" s="103"/>
      <c r="P44" s="103"/>
      <c r="Q44" s="103"/>
      <c r="R44" s="103"/>
      <c r="S44" s="103"/>
      <c r="T44" s="104"/>
      <c r="W44" s="102"/>
    </row>
    <row r="45" spans="2:23" ht="18">
      <c r="B45" s="98">
        <v>8</v>
      </c>
      <c r="C45" s="99">
        <v>51743</v>
      </c>
      <c r="D45" s="99">
        <v>53514</v>
      </c>
      <c r="E45" s="99">
        <v>55285</v>
      </c>
      <c r="F45" s="99">
        <v>57056</v>
      </c>
      <c r="G45" s="99">
        <v>58827</v>
      </c>
      <c r="H45" s="99">
        <v>60597</v>
      </c>
      <c r="I45" s="99">
        <v>62366</v>
      </c>
      <c r="J45" s="99">
        <v>64138</v>
      </c>
      <c r="K45" s="99">
        <v>65910</v>
      </c>
      <c r="L45" s="100">
        <v>67680</v>
      </c>
      <c r="N45" s="103"/>
      <c r="O45" s="103"/>
      <c r="P45" s="103"/>
      <c r="Q45" s="103"/>
      <c r="R45" s="103"/>
      <c r="S45" s="103"/>
      <c r="T45" s="104"/>
      <c r="W45" s="102"/>
    </row>
    <row r="46" spans="2:23" ht="18">
      <c r="B46" s="98">
        <v>9</v>
      </c>
      <c r="C46" s="99">
        <v>53514</v>
      </c>
      <c r="D46" s="99">
        <v>55285</v>
      </c>
      <c r="E46" s="99">
        <v>57056</v>
      </c>
      <c r="F46" s="99">
        <v>58827</v>
      </c>
      <c r="G46" s="99">
        <v>60597</v>
      </c>
      <c r="H46" s="99">
        <v>62366</v>
      </c>
      <c r="I46" s="99">
        <v>64138</v>
      </c>
      <c r="J46" s="99">
        <v>65910</v>
      </c>
      <c r="K46" s="99">
        <v>67680</v>
      </c>
      <c r="L46" s="100">
        <v>69450</v>
      </c>
      <c r="N46" s="103"/>
      <c r="O46" s="103"/>
      <c r="P46" s="103"/>
      <c r="Q46" s="103"/>
      <c r="R46" s="103"/>
      <c r="S46" s="103"/>
      <c r="T46" s="104"/>
      <c r="W46" s="102"/>
    </row>
    <row r="47" spans="2:23" ht="18">
      <c r="B47" s="98">
        <v>10</v>
      </c>
      <c r="C47" s="99">
        <v>55285</v>
      </c>
      <c r="D47" s="99">
        <v>57056</v>
      </c>
      <c r="E47" s="99">
        <v>58827</v>
      </c>
      <c r="F47" s="99">
        <v>60597</v>
      </c>
      <c r="G47" s="99">
        <v>62366</v>
      </c>
      <c r="H47" s="99">
        <v>64138</v>
      </c>
      <c r="I47" s="99">
        <v>65910</v>
      </c>
      <c r="J47" s="99">
        <v>67680</v>
      </c>
      <c r="K47" s="99">
        <v>69450</v>
      </c>
      <c r="L47" s="100">
        <v>71221</v>
      </c>
      <c r="N47" s="103"/>
      <c r="O47" s="103"/>
      <c r="P47" s="103"/>
      <c r="Q47" s="103"/>
      <c r="R47" s="103"/>
      <c r="S47" s="103"/>
      <c r="T47" s="104"/>
      <c r="W47" s="102"/>
    </row>
    <row r="48" spans="2:23" ht="18">
      <c r="B48" s="98">
        <v>11</v>
      </c>
      <c r="C48" s="99">
        <v>57056</v>
      </c>
      <c r="D48" s="99">
        <v>58827</v>
      </c>
      <c r="E48" s="99">
        <v>60597</v>
      </c>
      <c r="F48" s="99">
        <v>62366</v>
      </c>
      <c r="G48" s="99">
        <v>64138</v>
      </c>
      <c r="H48" s="99">
        <v>65910</v>
      </c>
      <c r="I48" s="99">
        <v>67680</v>
      </c>
      <c r="J48" s="99">
        <v>69450</v>
      </c>
      <c r="K48" s="99">
        <v>71221</v>
      </c>
      <c r="L48" s="100">
        <v>72992</v>
      </c>
      <c r="N48" s="103"/>
      <c r="O48" s="103"/>
      <c r="P48" s="103"/>
      <c r="Q48" s="103"/>
      <c r="R48" s="103"/>
      <c r="S48" s="103"/>
      <c r="T48" s="104"/>
      <c r="W48" s="102"/>
    </row>
    <row r="49" spans="1:23" ht="18">
      <c r="B49" s="98">
        <v>12</v>
      </c>
      <c r="C49" s="99">
        <v>58827</v>
      </c>
      <c r="D49" s="99">
        <v>60597</v>
      </c>
      <c r="E49" s="99">
        <v>62366</v>
      </c>
      <c r="F49" s="99">
        <v>64138</v>
      </c>
      <c r="G49" s="99">
        <v>65910</v>
      </c>
      <c r="H49" s="99">
        <v>67680</v>
      </c>
      <c r="I49" s="99">
        <v>69450</v>
      </c>
      <c r="J49" s="99">
        <v>71221</v>
      </c>
      <c r="K49" s="99">
        <v>72992</v>
      </c>
      <c r="L49" s="100">
        <v>74763</v>
      </c>
      <c r="N49" s="103"/>
      <c r="O49" s="103"/>
      <c r="P49" s="103"/>
      <c r="Q49" s="103"/>
      <c r="R49" s="103"/>
      <c r="S49" s="103"/>
      <c r="T49" s="104"/>
      <c r="W49" s="102"/>
    </row>
    <row r="50" spans="1:23" s="18" customFormat="1" ht="18">
      <c r="A50" s="1"/>
      <c r="B50" s="98">
        <v>13</v>
      </c>
      <c r="C50" s="99">
        <v>60597</v>
      </c>
      <c r="D50" s="99">
        <v>62366</v>
      </c>
      <c r="E50" s="99">
        <v>64138</v>
      </c>
      <c r="F50" s="99">
        <v>65910</v>
      </c>
      <c r="G50" s="99">
        <v>67680</v>
      </c>
      <c r="H50" s="99">
        <v>69450</v>
      </c>
      <c r="I50" s="99">
        <v>71221</v>
      </c>
      <c r="J50" s="99">
        <v>72992</v>
      </c>
      <c r="K50" s="99">
        <v>74763</v>
      </c>
      <c r="L50" s="100">
        <v>76532</v>
      </c>
      <c r="M50" s="1"/>
      <c r="N50" s="103"/>
      <c r="O50" s="103"/>
      <c r="P50" s="103"/>
      <c r="Q50" s="103"/>
      <c r="R50" s="103"/>
      <c r="S50" s="103"/>
      <c r="T50" s="104"/>
      <c r="V50" s="39"/>
      <c r="W50" s="102"/>
    </row>
    <row r="51" spans="1:23" s="18" customFormat="1" ht="18">
      <c r="A51" s="1"/>
      <c r="B51" s="98">
        <v>14</v>
      </c>
      <c r="C51" s="99">
        <v>60597</v>
      </c>
      <c r="D51" s="99">
        <v>64138</v>
      </c>
      <c r="E51" s="99">
        <v>65910</v>
      </c>
      <c r="F51" s="99">
        <v>67680</v>
      </c>
      <c r="G51" s="99">
        <v>69450</v>
      </c>
      <c r="H51" s="99">
        <v>71221</v>
      </c>
      <c r="I51" s="99">
        <v>72992</v>
      </c>
      <c r="J51" s="99">
        <v>74763</v>
      </c>
      <c r="K51" s="99">
        <v>76532</v>
      </c>
      <c r="L51" s="100">
        <v>78304</v>
      </c>
      <c r="M51" s="1"/>
      <c r="N51" s="103"/>
      <c r="O51" s="103"/>
      <c r="P51" s="103"/>
      <c r="Q51" s="103"/>
      <c r="R51" s="103"/>
      <c r="S51" s="103"/>
      <c r="T51" s="104"/>
      <c r="V51" s="39"/>
      <c r="W51" s="102"/>
    </row>
    <row r="52" spans="1:23" s="18" customFormat="1" ht="18">
      <c r="A52" s="1"/>
      <c r="B52" s="105">
        <v>15</v>
      </c>
      <c r="C52" s="99">
        <v>60597</v>
      </c>
      <c r="D52" s="99">
        <v>64138</v>
      </c>
      <c r="E52" s="99">
        <v>65910</v>
      </c>
      <c r="F52" s="99">
        <v>69450</v>
      </c>
      <c r="G52" s="99">
        <v>71221</v>
      </c>
      <c r="H52" s="99">
        <v>72992</v>
      </c>
      <c r="I52" s="99">
        <v>74763</v>
      </c>
      <c r="J52" s="99">
        <v>76532</v>
      </c>
      <c r="K52" s="99">
        <v>78304</v>
      </c>
      <c r="L52" s="100">
        <v>80074</v>
      </c>
      <c r="M52" s="1"/>
      <c r="N52" s="103"/>
      <c r="O52" s="103"/>
      <c r="P52" s="103"/>
      <c r="Q52" s="103"/>
      <c r="R52" s="103"/>
      <c r="S52" s="103"/>
      <c r="T52" s="104"/>
      <c r="V52" s="39"/>
      <c r="W52" s="102"/>
    </row>
    <row r="53" spans="1:23" s="18" customFormat="1" ht="18">
      <c r="A53" s="1"/>
      <c r="B53" s="98">
        <v>16</v>
      </c>
      <c r="C53" s="99">
        <v>60597</v>
      </c>
      <c r="D53" s="99">
        <v>64138</v>
      </c>
      <c r="E53" s="99">
        <v>65910</v>
      </c>
      <c r="F53" s="99">
        <v>69450</v>
      </c>
      <c r="G53" s="99">
        <v>72992</v>
      </c>
      <c r="H53" s="99">
        <v>74763</v>
      </c>
      <c r="I53" s="99">
        <v>76532</v>
      </c>
      <c r="J53" s="99">
        <v>78304</v>
      </c>
      <c r="K53" s="99">
        <v>80074</v>
      </c>
      <c r="L53" s="100">
        <v>81845</v>
      </c>
      <c r="M53" s="1"/>
      <c r="N53" s="103"/>
      <c r="O53" s="103"/>
      <c r="P53" s="103"/>
      <c r="Q53" s="103"/>
      <c r="R53" s="103"/>
      <c r="S53" s="103"/>
      <c r="T53" s="104"/>
      <c r="V53" s="39"/>
      <c r="W53" s="102"/>
    </row>
    <row r="54" spans="1:23" s="18" customFormat="1" ht="18">
      <c r="A54" s="1"/>
      <c r="B54" s="98">
        <v>17</v>
      </c>
      <c r="C54" s="99">
        <v>60597</v>
      </c>
      <c r="D54" s="99">
        <v>64138</v>
      </c>
      <c r="E54" s="99">
        <v>65910</v>
      </c>
      <c r="F54" s="99">
        <v>69450</v>
      </c>
      <c r="G54" s="99">
        <v>72992</v>
      </c>
      <c r="H54" s="99">
        <v>76532</v>
      </c>
      <c r="I54" s="99">
        <v>78304</v>
      </c>
      <c r="J54" s="99">
        <v>80074</v>
      </c>
      <c r="K54" s="99">
        <v>81845</v>
      </c>
      <c r="L54" s="100">
        <v>83617</v>
      </c>
      <c r="M54" s="1"/>
      <c r="N54" s="103"/>
      <c r="O54" s="103"/>
      <c r="P54" s="103"/>
      <c r="Q54" s="103"/>
      <c r="R54" s="103"/>
      <c r="S54" s="103"/>
      <c r="T54" s="104"/>
      <c r="W54" s="102"/>
    </row>
    <row r="55" spans="1:23" s="18" customFormat="1" ht="18">
      <c r="A55" s="1"/>
      <c r="B55" s="105">
        <v>18</v>
      </c>
      <c r="C55" s="99">
        <v>61202</v>
      </c>
      <c r="D55" s="99">
        <v>64779</v>
      </c>
      <c r="E55" s="99">
        <v>66568</v>
      </c>
      <c r="F55" s="99">
        <v>70146</v>
      </c>
      <c r="G55" s="99">
        <v>73722</v>
      </c>
      <c r="H55" s="99">
        <v>77299</v>
      </c>
      <c r="I55" s="99">
        <v>79086</v>
      </c>
      <c r="J55" s="99">
        <v>80874</v>
      </c>
      <c r="K55" s="99">
        <v>82664</v>
      </c>
      <c r="L55" s="100">
        <v>84453</v>
      </c>
      <c r="M55" s="1"/>
      <c r="N55" s="103"/>
      <c r="O55" s="103"/>
      <c r="P55" s="103"/>
      <c r="Q55" s="103"/>
      <c r="R55" s="103"/>
      <c r="S55" s="103"/>
      <c r="T55" s="104"/>
      <c r="V55" s="39"/>
      <c r="W55" s="102"/>
    </row>
    <row r="56" spans="1:23" s="18" customFormat="1" ht="18">
      <c r="A56" s="1"/>
      <c r="B56" s="98">
        <v>19</v>
      </c>
      <c r="C56" s="99">
        <v>61815</v>
      </c>
      <c r="D56" s="99">
        <v>65428</v>
      </c>
      <c r="E56" s="99">
        <v>67235</v>
      </c>
      <c r="F56" s="99">
        <v>70849</v>
      </c>
      <c r="G56" s="99">
        <v>74457</v>
      </c>
      <c r="H56" s="99">
        <v>78071</v>
      </c>
      <c r="I56" s="99">
        <v>79879</v>
      </c>
      <c r="J56" s="99">
        <v>81683</v>
      </c>
      <c r="K56" s="99">
        <v>83491</v>
      </c>
      <c r="L56" s="100">
        <v>85297</v>
      </c>
      <c r="M56" s="1"/>
      <c r="N56" s="103"/>
      <c r="O56" s="103"/>
      <c r="P56" s="103"/>
      <c r="Q56" s="103"/>
      <c r="R56" s="103"/>
      <c r="S56" s="103"/>
      <c r="T56" s="104"/>
      <c r="V56" s="39"/>
      <c r="W56" s="102"/>
    </row>
    <row r="57" spans="1:23" s="18" customFormat="1" ht="18">
      <c r="A57" s="1"/>
      <c r="B57" s="98">
        <v>20</v>
      </c>
      <c r="C57" s="99">
        <v>62434</v>
      </c>
      <c r="D57" s="99">
        <v>66082</v>
      </c>
      <c r="E57" s="99">
        <v>67906</v>
      </c>
      <c r="F57" s="99">
        <v>71554</v>
      </c>
      <c r="G57" s="99">
        <v>75203</v>
      </c>
      <c r="H57" s="99">
        <v>78852</v>
      </c>
      <c r="I57" s="99">
        <v>80677</v>
      </c>
      <c r="J57" s="99">
        <v>82501</v>
      </c>
      <c r="K57" s="99">
        <v>84326</v>
      </c>
      <c r="L57" s="100">
        <v>86151</v>
      </c>
      <c r="M57" s="1"/>
      <c r="N57" s="1"/>
      <c r="O57" s="1"/>
      <c r="P57" s="1"/>
      <c r="Q57" s="1"/>
      <c r="R57" s="1"/>
      <c r="S57" s="1"/>
      <c r="V57" s="39"/>
      <c r="W57" s="102"/>
    </row>
    <row r="58" spans="1:23" s="18" customFormat="1" ht="18">
      <c r="A58" s="1"/>
      <c r="B58" s="98">
        <v>21</v>
      </c>
      <c r="C58" s="99">
        <v>63056</v>
      </c>
      <c r="D58" s="99">
        <v>66744</v>
      </c>
      <c r="E58" s="99">
        <v>68585</v>
      </c>
      <c r="F58" s="99">
        <v>72272</v>
      </c>
      <c r="G58" s="99">
        <v>75956</v>
      </c>
      <c r="H58" s="99">
        <v>79641</v>
      </c>
      <c r="I58" s="99">
        <v>81483</v>
      </c>
      <c r="J58" s="99">
        <v>83326</v>
      </c>
      <c r="K58" s="99">
        <v>85169</v>
      </c>
      <c r="L58" s="100">
        <v>87011</v>
      </c>
      <c r="M58" s="1"/>
      <c r="N58" s="1"/>
      <c r="O58" s="1"/>
      <c r="P58" s="1"/>
      <c r="Q58" s="1"/>
      <c r="R58" s="1"/>
      <c r="S58" s="1"/>
      <c r="V58" s="39"/>
      <c r="W58" s="102"/>
    </row>
    <row r="59" spans="1:23" s="18" customFormat="1" ht="18">
      <c r="A59" s="1"/>
      <c r="B59" s="98">
        <v>22</v>
      </c>
      <c r="C59" s="99">
        <v>63688</v>
      </c>
      <c r="D59" s="99">
        <v>67410</v>
      </c>
      <c r="E59" s="99">
        <v>69272</v>
      </c>
      <c r="F59" s="99">
        <v>72994</v>
      </c>
      <c r="G59" s="99">
        <v>76713</v>
      </c>
      <c r="H59" s="99">
        <v>80437</v>
      </c>
      <c r="I59" s="99">
        <v>82298</v>
      </c>
      <c r="J59" s="99">
        <v>84160</v>
      </c>
      <c r="K59" s="99">
        <v>86021</v>
      </c>
      <c r="L59" s="100">
        <v>87883</v>
      </c>
      <c r="M59" s="1"/>
      <c r="N59" s="1"/>
      <c r="O59" s="1"/>
      <c r="P59" s="1"/>
      <c r="Q59" s="1"/>
      <c r="R59" s="1"/>
      <c r="S59" s="1"/>
      <c r="V59" s="39"/>
      <c r="W59" s="102"/>
    </row>
    <row r="60" spans="1:23" s="18" customFormat="1" ht="18">
      <c r="A60" s="1"/>
      <c r="B60" s="105">
        <v>23</v>
      </c>
      <c r="C60" s="99">
        <v>64323</v>
      </c>
      <c r="D60" s="99">
        <v>68083</v>
      </c>
      <c r="E60" s="99">
        <v>69964</v>
      </c>
      <c r="F60" s="99">
        <v>73723</v>
      </c>
      <c r="G60" s="99">
        <v>77481</v>
      </c>
      <c r="H60" s="99">
        <v>81242</v>
      </c>
      <c r="I60" s="99">
        <v>83121</v>
      </c>
      <c r="J60" s="99">
        <v>85001</v>
      </c>
      <c r="K60" s="99">
        <v>86880</v>
      </c>
      <c r="L60" s="100">
        <v>88759</v>
      </c>
      <c r="M60" s="1"/>
      <c r="N60" s="1"/>
      <c r="O60" s="1"/>
      <c r="P60" s="1"/>
      <c r="Q60" s="1"/>
      <c r="R60" s="1"/>
      <c r="S60" s="1"/>
      <c r="V60" s="39"/>
      <c r="W60" s="102"/>
    </row>
    <row r="61" spans="1:23" s="18" customFormat="1" ht="18">
      <c r="A61" s="1"/>
      <c r="B61" s="105">
        <v>24</v>
      </c>
      <c r="C61" s="99">
        <v>64968</v>
      </c>
      <c r="D61" s="99">
        <v>68766</v>
      </c>
      <c r="E61" s="99">
        <v>70664</v>
      </c>
      <c r="F61" s="99">
        <v>74459</v>
      </c>
      <c r="G61" s="99">
        <v>78257</v>
      </c>
      <c r="H61" s="99">
        <v>82054</v>
      </c>
      <c r="I61" s="99">
        <v>83953</v>
      </c>
      <c r="J61" s="99">
        <v>85850</v>
      </c>
      <c r="K61" s="99">
        <v>87749</v>
      </c>
      <c r="L61" s="100">
        <v>89649</v>
      </c>
      <c r="M61" s="1"/>
      <c r="N61" s="1"/>
      <c r="O61" s="1"/>
      <c r="P61" s="1"/>
      <c r="Q61" s="1"/>
      <c r="R61" s="1"/>
      <c r="S61" s="1"/>
      <c r="V61" s="39"/>
      <c r="W61" s="102"/>
    </row>
    <row r="62" spans="1:23" s="18" customFormat="1" ht="18">
      <c r="A62" s="1"/>
      <c r="B62" s="98">
        <v>25</v>
      </c>
      <c r="C62" s="99">
        <v>65618</v>
      </c>
      <c r="D62" s="99">
        <v>69453</v>
      </c>
      <c r="E62" s="99">
        <v>71370</v>
      </c>
      <c r="F62" s="99">
        <v>75205</v>
      </c>
      <c r="G62" s="99">
        <v>79041</v>
      </c>
      <c r="H62" s="99">
        <v>82874</v>
      </c>
      <c r="I62" s="99">
        <v>84793</v>
      </c>
      <c r="J62" s="99">
        <v>86710</v>
      </c>
      <c r="K62" s="99">
        <v>88626</v>
      </c>
      <c r="L62" s="100">
        <v>90545</v>
      </c>
      <c r="M62" s="1"/>
      <c r="N62" s="1"/>
      <c r="O62" s="1"/>
      <c r="P62" s="1"/>
      <c r="Q62" s="1"/>
      <c r="R62" s="1"/>
      <c r="S62" s="1"/>
      <c r="V62" s="39"/>
      <c r="W62" s="102"/>
    </row>
    <row r="63" spans="1:23" s="18" customFormat="1" ht="18">
      <c r="A63" s="1"/>
      <c r="B63" s="105">
        <v>26</v>
      </c>
      <c r="C63" s="99">
        <v>66275</v>
      </c>
      <c r="D63" s="99">
        <v>70147</v>
      </c>
      <c r="E63" s="99">
        <v>72084</v>
      </c>
      <c r="F63" s="99">
        <v>75957</v>
      </c>
      <c r="G63" s="99">
        <v>79830</v>
      </c>
      <c r="H63" s="99">
        <v>83704</v>
      </c>
      <c r="I63" s="99">
        <v>85639</v>
      </c>
      <c r="J63" s="99">
        <v>87576</v>
      </c>
      <c r="K63" s="99">
        <v>89513</v>
      </c>
      <c r="L63" s="100">
        <v>91450</v>
      </c>
      <c r="M63" s="1"/>
      <c r="N63" s="1"/>
      <c r="O63" s="1"/>
      <c r="P63" s="1"/>
      <c r="Q63" s="1"/>
      <c r="R63" s="1"/>
      <c r="S63" s="1"/>
      <c r="V63" s="39"/>
      <c r="W63" s="102"/>
    </row>
    <row r="64" spans="1:23" s="18" customFormat="1" ht="18">
      <c r="A64" s="1"/>
      <c r="B64" s="105">
        <v>27</v>
      </c>
      <c r="C64" s="99">
        <v>66937</v>
      </c>
      <c r="D64" s="99">
        <v>70851</v>
      </c>
      <c r="E64" s="99">
        <v>72805</v>
      </c>
      <c r="F64" s="99">
        <v>76715</v>
      </c>
      <c r="G64" s="99">
        <v>80629</v>
      </c>
      <c r="H64" s="99">
        <v>84540</v>
      </c>
      <c r="I64" s="99">
        <v>86496</v>
      </c>
      <c r="J64" s="99">
        <v>88451</v>
      </c>
      <c r="K64" s="99">
        <v>90407</v>
      </c>
      <c r="L64" s="100">
        <v>92363</v>
      </c>
      <c r="M64" s="1"/>
      <c r="N64" s="1"/>
      <c r="O64" s="1"/>
      <c r="P64" s="1"/>
      <c r="Q64" s="1"/>
      <c r="R64" s="1"/>
      <c r="S64" s="1"/>
      <c r="V64" s="39"/>
      <c r="W64" s="102"/>
    </row>
    <row r="65" spans="1:27" s="18" customFormat="1" ht="18">
      <c r="A65" s="1"/>
      <c r="B65" s="105">
        <v>28</v>
      </c>
      <c r="C65" s="99">
        <v>67608</v>
      </c>
      <c r="D65" s="99">
        <v>71556</v>
      </c>
      <c r="E65" s="99">
        <v>73532</v>
      </c>
      <c r="F65" s="99">
        <v>77482</v>
      </c>
      <c r="G65" s="99">
        <v>81436</v>
      </c>
      <c r="H65" s="99">
        <v>85386</v>
      </c>
      <c r="I65" s="99">
        <v>87361</v>
      </c>
      <c r="J65" s="99">
        <v>89337</v>
      </c>
      <c r="K65" s="99">
        <v>91313</v>
      </c>
      <c r="L65" s="100">
        <v>93287</v>
      </c>
      <c r="M65" s="1"/>
      <c r="N65" s="1"/>
      <c r="O65" s="1"/>
      <c r="P65" s="1"/>
      <c r="Q65" s="1"/>
      <c r="R65" s="1"/>
      <c r="S65" s="1"/>
      <c r="V65" s="39"/>
      <c r="W65" s="102"/>
    </row>
    <row r="66" spans="1:27" ht="18">
      <c r="B66" s="98">
        <v>29</v>
      </c>
      <c r="C66" s="99">
        <v>68284</v>
      </c>
      <c r="D66" s="99">
        <v>72274</v>
      </c>
      <c r="E66" s="99">
        <v>74267</v>
      </c>
      <c r="F66" s="99">
        <v>78258</v>
      </c>
      <c r="G66" s="99">
        <v>82249</v>
      </c>
      <c r="H66" s="99">
        <v>86241</v>
      </c>
      <c r="I66" s="99">
        <v>88235</v>
      </c>
      <c r="J66" s="99">
        <v>90231</v>
      </c>
      <c r="K66" s="99">
        <v>92225</v>
      </c>
      <c r="L66" s="100">
        <v>94221</v>
      </c>
      <c r="W66" s="102"/>
    </row>
    <row r="67" spans="1:27" ht="18">
      <c r="B67" s="98">
        <v>30</v>
      </c>
      <c r="C67" s="99">
        <v>68965</v>
      </c>
      <c r="D67" s="99">
        <v>72996</v>
      </c>
      <c r="E67" s="99">
        <v>75010</v>
      </c>
      <c r="F67" s="99">
        <v>79042</v>
      </c>
      <c r="G67" s="99">
        <v>83072</v>
      </c>
      <c r="H67" s="99">
        <v>87102</v>
      </c>
      <c r="I67" s="99">
        <v>89117</v>
      </c>
      <c r="J67" s="99">
        <v>91132</v>
      </c>
      <c r="K67" s="99">
        <v>93148</v>
      </c>
      <c r="L67" s="100">
        <v>95162</v>
      </c>
      <c r="W67" s="102"/>
    </row>
    <row r="68" spans="1:27" ht="18">
      <c r="B68" s="106">
        <v>31</v>
      </c>
      <c r="C68" s="107">
        <v>69653</v>
      </c>
      <c r="D68" s="107">
        <v>73725</v>
      </c>
      <c r="E68" s="107">
        <v>75759</v>
      </c>
      <c r="F68" s="107">
        <v>79831</v>
      </c>
      <c r="G68" s="107">
        <v>83903</v>
      </c>
      <c r="H68" s="107">
        <v>87974</v>
      </c>
      <c r="I68" s="107">
        <v>90009</v>
      </c>
      <c r="J68" s="107">
        <v>92042</v>
      </c>
      <c r="K68" s="107">
        <v>94079</v>
      </c>
      <c r="L68" s="108">
        <v>96114</v>
      </c>
      <c r="W68" s="102"/>
    </row>
    <row r="69" spans="1:27" ht="14.25" customHeight="1">
      <c r="B69" s="109"/>
      <c r="C69" s="110" t="s">
        <v>40</v>
      </c>
      <c r="D69" s="110"/>
      <c r="E69" s="110"/>
      <c r="F69" s="110"/>
      <c r="G69" s="110"/>
      <c r="H69" s="110"/>
      <c r="I69" s="110"/>
      <c r="J69" s="110"/>
      <c r="K69" s="110"/>
      <c r="L69" s="111"/>
      <c r="W69" s="102"/>
    </row>
    <row r="70" spans="1:27" ht="30">
      <c r="B70" s="112" t="s">
        <v>17</v>
      </c>
      <c r="C70" s="112"/>
      <c r="D70" s="112"/>
      <c r="E70" s="112"/>
      <c r="F70" s="112"/>
      <c r="G70" s="112"/>
      <c r="H70" s="112"/>
      <c r="I70" s="112"/>
      <c r="J70" s="112"/>
      <c r="K70" s="112"/>
      <c r="L70" s="113"/>
      <c r="W70" s="102"/>
    </row>
    <row r="71" spans="1:27" ht="15" customHeight="1">
      <c r="B71" s="114"/>
      <c r="C71" s="115"/>
      <c r="D71" s="116"/>
      <c r="E71" s="117"/>
      <c r="F71" s="117"/>
      <c r="G71" s="117"/>
      <c r="H71" s="117"/>
      <c r="I71" s="118"/>
      <c r="J71" s="118"/>
      <c r="K71" s="118"/>
      <c r="L71" s="119"/>
      <c r="M71" s="68"/>
      <c r="W71" s="102"/>
    </row>
    <row r="72" spans="1:27" ht="20.25">
      <c r="B72" s="120"/>
      <c r="C72" s="70"/>
      <c r="D72" s="70"/>
      <c r="E72" s="121" t="s">
        <v>9</v>
      </c>
      <c r="F72" s="121" t="s">
        <v>10</v>
      </c>
      <c r="G72" s="122" t="s">
        <v>25</v>
      </c>
      <c r="H72" s="122"/>
      <c r="I72" s="74"/>
      <c r="J72" s="75"/>
      <c r="K72" s="76"/>
      <c r="L72" s="76"/>
      <c r="M72" s="77"/>
      <c r="W72" s="102"/>
    </row>
    <row r="73" spans="1:27" ht="20.25">
      <c r="B73" s="120"/>
      <c r="C73" s="70"/>
      <c r="D73" s="123" t="s">
        <v>17</v>
      </c>
      <c r="E73" s="124">
        <f>G18</f>
        <v>1</v>
      </c>
      <c r="F73" s="124">
        <f>H18</f>
        <v>1</v>
      </c>
      <c r="G73" s="80">
        <f>I18</f>
        <v>39349</v>
      </c>
      <c r="H73" s="80"/>
      <c r="I73" s="81"/>
      <c r="J73" s="81"/>
      <c r="K73" s="82"/>
      <c r="L73" s="82"/>
      <c r="M73" s="83"/>
      <c r="W73" s="102"/>
    </row>
    <row r="74" spans="1:27" ht="18">
      <c r="B74" s="125"/>
      <c r="C74" s="18"/>
      <c r="D74" s="18"/>
      <c r="E74" s="18"/>
      <c r="F74" s="18"/>
      <c r="G74" s="18"/>
      <c r="H74" s="18"/>
      <c r="I74" s="18"/>
      <c r="J74" s="18"/>
      <c r="K74" s="18"/>
      <c r="L74" s="18"/>
      <c r="V74" s="18"/>
      <c r="W74" s="102"/>
    </row>
    <row r="75" spans="1:27" s="128" customFormat="1" ht="20.25">
      <c r="A75" s="126"/>
      <c r="B75" s="127" t="s">
        <v>27</v>
      </c>
      <c r="C75" s="85"/>
      <c r="D75" s="86"/>
      <c r="E75" s="86"/>
      <c r="F75" s="86"/>
      <c r="G75" s="86"/>
      <c r="H75" s="86"/>
      <c r="I75" s="87">
        <v>1.103753</v>
      </c>
      <c r="J75" s="88" t="s">
        <v>28</v>
      </c>
      <c r="K75" s="86"/>
      <c r="L75" s="86"/>
      <c r="M75" s="126"/>
      <c r="N75" s="126"/>
      <c r="O75" s="126"/>
      <c r="P75" s="126"/>
      <c r="Q75" s="126"/>
      <c r="R75" s="126"/>
      <c r="S75" s="126"/>
      <c r="V75" s="18"/>
      <c r="W75" s="102"/>
    </row>
    <row r="76" spans="1:27" s="128" customFormat="1" ht="20.25">
      <c r="A76" s="126"/>
      <c r="B76" s="129"/>
      <c r="C76" s="90">
        <v>1</v>
      </c>
      <c r="D76" s="90">
        <v>2</v>
      </c>
      <c r="E76" s="90">
        <v>3</v>
      </c>
      <c r="F76" s="90">
        <v>4</v>
      </c>
      <c r="G76" s="90">
        <v>5</v>
      </c>
      <c r="H76" s="90">
        <v>6</v>
      </c>
      <c r="I76" s="90">
        <v>7</v>
      </c>
      <c r="J76" s="90">
        <v>8</v>
      </c>
      <c r="K76" s="90">
        <v>9</v>
      </c>
      <c r="L76" s="91">
        <v>10</v>
      </c>
      <c r="M76" s="126"/>
      <c r="N76" s="126"/>
      <c r="O76" s="126"/>
      <c r="P76" s="126"/>
      <c r="Q76" s="126"/>
      <c r="R76" s="126"/>
      <c r="S76" s="126"/>
      <c r="V76" s="18"/>
      <c r="W76" s="102"/>
    </row>
    <row r="77" spans="1:27" s="128" customFormat="1" ht="21" thickBot="1">
      <c r="A77" s="126"/>
      <c r="B77" s="130" t="s">
        <v>9</v>
      </c>
      <c r="C77" s="93" t="s">
        <v>29</v>
      </c>
      <c r="D77" s="93" t="s">
        <v>30</v>
      </c>
      <c r="E77" s="93" t="s">
        <v>31</v>
      </c>
      <c r="F77" s="93" t="s">
        <v>32</v>
      </c>
      <c r="G77" s="93" t="s">
        <v>33</v>
      </c>
      <c r="H77" s="93" t="s">
        <v>34</v>
      </c>
      <c r="I77" s="93" t="s">
        <v>35</v>
      </c>
      <c r="J77" s="93" t="s">
        <v>36</v>
      </c>
      <c r="K77" s="93" t="s">
        <v>37</v>
      </c>
      <c r="L77" s="94" t="s">
        <v>38</v>
      </c>
      <c r="M77" s="126"/>
      <c r="N77" s="126"/>
      <c r="O77" s="126"/>
      <c r="P77" s="126"/>
      <c r="Q77" s="126"/>
      <c r="R77" s="126"/>
      <c r="S77" s="126"/>
      <c r="V77" s="18"/>
      <c r="W77" s="102"/>
    </row>
    <row r="78" spans="1:27" ht="18">
      <c r="B78" s="129">
        <v>0</v>
      </c>
      <c r="C78" s="95"/>
      <c r="D78" s="95"/>
      <c r="E78" s="95"/>
      <c r="F78" s="95"/>
      <c r="G78" s="95"/>
      <c r="H78" s="95"/>
      <c r="I78" s="95"/>
      <c r="J78" s="95"/>
      <c r="K78" s="95"/>
      <c r="L78" s="96"/>
      <c r="V78" s="18"/>
      <c r="W78" s="102"/>
    </row>
    <row r="79" spans="1:27">
      <c r="B79" s="131">
        <v>1</v>
      </c>
      <c r="C79" s="99">
        <v>39349</v>
      </c>
      <c r="D79" s="99">
        <v>41120</v>
      </c>
      <c r="E79" s="99">
        <v>42891</v>
      </c>
      <c r="F79" s="99">
        <v>44660</v>
      </c>
      <c r="G79" s="99">
        <v>46430</v>
      </c>
      <c r="H79" s="99">
        <v>48203</v>
      </c>
      <c r="I79" s="99">
        <v>49972</v>
      </c>
      <c r="J79" s="99">
        <v>51743</v>
      </c>
      <c r="K79" s="99">
        <v>53514</v>
      </c>
      <c r="L79" s="100">
        <v>55285</v>
      </c>
    </row>
    <row r="80" spans="1:27">
      <c r="B80" s="131">
        <v>2</v>
      </c>
      <c r="C80" s="99">
        <v>41120</v>
      </c>
      <c r="D80" s="99">
        <v>42891</v>
      </c>
      <c r="E80" s="99">
        <v>44660</v>
      </c>
      <c r="F80" s="99">
        <v>46430</v>
      </c>
      <c r="G80" s="99">
        <v>48203</v>
      </c>
      <c r="H80" s="99">
        <v>49972</v>
      </c>
      <c r="I80" s="99">
        <v>51743</v>
      </c>
      <c r="J80" s="99">
        <v>53514</v>
      </c>
      <c r="K80" s="99">
        <v>55285</v>
      </c>
      <c r="L80" s="100">
        <v>57056</v>
      </c>
      <c r="N80" s="103"/>
      <c r="O80" s="103"/>
      <c r="P80" s="103"/>
      <c r="Q80" s="103"/>
      <c r="R80" s="103"/>
      <c r="S80" s="103"/>
      <c r="T80" s="132"/>
      <c r="U80" s="132"/>
      <c r="V80" s="132"/>
      <c r="W80" s="132"/>
      <c r="X80" s="132"/>
      <c r="Y80" s="132"/>
      <c r="Z80" s="132"/>
      <c r="AA80" s="132"/>
    </row>
    <row r="81" spans="1:27">
      <c r="B81" s="131">
        <v>3</v>
      </c>
      <c r="C81" s="99">
        <v>42891</v>
      </c>
      <c r="D81" s="99">
        <v>44660</v>
      </c>
      <c r="E81" s="99">
        <v>46430</v>
      </c>
      <c r="F81" s="99">
        <v>48203</v>
      </c>
      <c r="G81" s="99">
        <v>49972</v>
      </c>
      <c r="H81" s="99">
        <v>51743</v>
      </c>
      <c r="I81" s="99">
        <v>53514</v>
      </c>
      <c r="J81" s="99">
        <v>55285</v>
      </c>
      <c r="K81" s="99">
        <v>57056</v>
      </c>
      <c r="L81" s="100">
        <v>58827</v>
      </c>
      <c r="N81" s="103"/>
      <c r="O81" s="103"/>
      <c r="P81" s="103"/>
      <c r="Q81" s="103"/>
      <c r="R81" s="103"/>
      <c r="S81" s="103"/>
      <c r="T81" s="132"/>
      <c r="U81" s="132"/>
      <c r="V81" s="132"/>
      <c r="W81" s="132"/>
      <c r="X81" s="132"/>
      <c r="Y81" s="132"/>
      <c r="Z81" s="132"/>
      <c r="AA81" s="132"/>
    </row>
    <row r="82" spans="1:27" s="18" customFormat="1">
      <c r="A82" s="1"/>
      <c r="B82" s="131">
        <v>4</v>
      </c>
      <c r="C82" s="99">
        <v>44660</v>
      </c>
      <c r="D82" s="99">
        <v>46430</v>
      </c>
      <c r="E82" s="99">
        <v>48203</v>
      </c>
      <c r="F82" s="99">
        <v>49972</v>
      </c>
      <c r="G82" s="99">
        <v>51743</v>
      </c>
      <c r="H82" s="99">
        <v>53514</v>
      </c>
      <c r="I82" s="99">
        <v>55285</v>
      </c>
      <c r="J82" s="99">
        <v>57056</v>
      </c>
      <c r="K82" s="99">
        <v>58827</v>
      </c>
      <c r="L82" s="100">
        <v>60597</v>
      </c>
      <c r="M82" s="1"/>
      <c r="N82" s="103"/>
      <c r="O82" s="103"/>
      <c r="P82" s="103"/>
      <c r="Q82" s="103"/>
      <c r="R82" s="103"/>
      <c r="S82" s="103"/>
      <c r="T82" s="132"/>
      <c r="U82" s="132"/>
      <c r="V82" s="132"/>
      <c r="W82" s="132"/>
      <c r="X82" s="132"/>
      <c r="Y82" s="132"/>
      <c r="Z82" s="132"/>
    </row>
    <row r="83" spans="1:27" s="18" customFormat="1">
      <c r="A83" s="1"/>
      <c r="B83" s="131">
        <v>5</v>
      </c>
      <c r="C83" s="99">
        <v>46430</v>
      </c>
      <c r="D83" s="99">
        <v>48203</v>
      </c>
      <c r="E83" s="99">
        <v>49972</v>
      </c>
      <c r="F83" s="99">
        <v>51743</v>
      </c>
      <c r="G83" s="99">
        <v>53514</v>
      </c>
      <c r="H83" s="99">
        <v>55285</v>
      </c>
      <c r="I83" s="99">
        <v>57056</v>
      </c>
      <c r="J83" s="99">
        <v>58827</v>
      </c>
      <c r="K83" s="99">
        <v>60597</v>
      </c>
      <c r="L83" s="100">
        <v>62366</v>
      </c>
      <c r="M83" s="1"/>
      <c r="N83" s="103"/>
      <c r="O83" s="103"/>
      <c r="P83" s="103"/>
      <c r="Q83" s="103"/>
      <c r="R83" s="103"/>
      <c r="S83" s="103"/>
      <c r="T83" s="132"/>
      <c r="U83" s="132"/>
      <c r="V83" s="132"/>
      <c r="W83" s="132"/>
      <c r="X83" s="132"/>
      <c r="Y83" s="132"/>
      <c r="Z83" s="132"/>
    </row>
    <row r="84" spans="1:27" s="18" customFormat="1">
      <c r="A84" s="1"/>
      <c r="B84" s="131">
        <v>6</v>
      </c>
      <c r="C84" s="99">
        <v>48203</v>
      </c>
      <c r="D84" s="99">
        <v>49972</v>
      </c>
      <c r="E84" s="99">
        <v>51743</v>
      </c>
      <c r="F84" s="99">
        <v>53514</v>
      </c>
      <c r="G84" s="99">
        <v>55285</v>
      </c>
      <c r="H84" s="99">
        <v>57056</v>
      </c>
      <c r="I84" s="99">
        <v>58827</v>
      </c>
      <c r="J84" s="99">
        <v>60597</v>
      </c>
      <c r="K84" s="99">
        <v>62366</v>
      </c>
      <c r="L84" s="100">
        <v>64138</v>
      </c>
      <c r="M84" s="1"/>
      <c r="N84" s="103"/>
      <c r="O84" s="103"/>
      <c r="P84" s="103"/>
      <c r="Q84" s="103"/>
      <c r="R84" s="103"/>
      <c r="S84" s="103"/>
      <c r="T84" s="132"/>
      <c r="U84" s="132"/>
      <c r="V84" s="132"/>
      <c r="W84" s="132"/>
      <c r="X84" s="132"/>
      <c r="Y84" s="132"/>
      <c r="Z84" s="132"/>
    </row>
    <row r="85" spans="1:27" s="18" customFormat="1">
      <c r="A85" s="1"/>
      <c r="B85" s="131">
        <v>7</v>
      </c>
      <c r="C85" s="99">
        <v>49972</v>
      </c>
      <c r="D85" s="99">
        <v>51743</v>
      </c>
      <c r="E85" s="99">
        <v>53514</v>
      </c>
      <c r="F85" s="99">
        <v>55285</v>
      </c>
      <c r="G85" s="99">
        <v>57056</v>
      </c>
      <c r="H85" s="99">
        <v>58827</v>
      </c>
      <c r="I85" s="99">
        <v>60597</v>
      </c>
      <c r="J85" s="99">
        <v>62366</v>
      </c>
      <c r="K85" s="99">
        <v>64138</v>
      </c>
      <c r="L85" s="100">
        <v>65910</v>
      </c>
      <c r="M85" s="1"/>
      <c r="N85" s="103"/>
      <c r="O85" s="103"/>
      <c r="P85" s="103"/>
      <c r="Q85" s="103"/>
      <c r="R85" s="103"/>
      <c r="S85" s="103"/>
      <c r="T85" s="132"/>
      <c r="U85" s="132"/>
      <c r="V85" s="132"/>
      <c r="W85" s="132"/>
      <c r="X85" s="132"/>
      <c r="Y85" s="132"/>
      <c r="Z85" s="132"/>
    </row>
    <row r="86" spans="1:27" s="18" customFormat="1">
      <c r="A86" s="1"/>
      <c r="B86" s="131">
        <v>8</v>
      </c>
      <c r="C86" s="99">
        <v>51743</v>
      </c>
      <c r="D86" s="99">
        <v>53514</v>
      </c>
      <c r="E86" s="99">
        <v>55285</v>
      </c>
      <c r="F86" s="99">
        <v>57056</v>
      </c>
      <c r="G86" s="99">
        <v>58827</v>
      </c>
      <c r="H86" s="99">
        <v>60597</v>
      </c>
      <c r="I86" s="99">
        <v>62366</v>
      </c>
      <c r="J86" s="99">
        <v>64138</v>
      </c>
      <c r="K86" s="99">
        <v>65910</v>
      </c>
      <c r="L86" s="100">
        <v>67680</v>
      </c>
      <c r="M86" s="1"/>
      <c r="N86" s="103"/>
      <c r="O86" s="103"/>
      <c r="P86" s="103"/>
      <c r="Q86" s="103"/>
      <c r="R86" s="103"/>
      <c r="S86" s="103"/>
      <c r="T86" s="132"/>
      <c r="U86" s="132"/>
      <c r="V86" s="132"/>
      <c r="W86" s="132"/>
      <c r="X86" s="132"/>
      <c r="Y86" s="132"/>
      <c r="Z86" s="132"/>
    </row>
    <row r="87" spans="1:27" s="18" customFormat="1">
      <c r="A87" s="1"/>
      <c r="B87" s="131">
        <v>9</v>
      </c>
      <c r="C87" s="99">
        <v>53514</v>
      </c>
      <c r="D87" s="99">
        <v>55285</v>
      </c>
      <c r="E87" s="99">
        <v>57056</v>
      </c>
      <c r="F87" s="99">
        <v>58827</v>
      </c>
      <c r="G87" s="99">
        <v>60597</v>
      </c>
      <c r="H87" s="99">
        <v>62366</v>
      </c>
      <c r="I87" s="99">
        <v>64138</v>
      </c>
      <c r="J87" s="99">
        <v>65910</v>
      </c>
      <c r="K87" s="99">
        <v>67680</v>
      </c>
      <c r="L87" s="100">
        <v>69450</v>
      </c>
      <c r="M87" s="1"/>
      <c r="N87" s="103"/>
      <c r="O87" s="103"/>
      <c r="P87" s="103"/>
      <c r="Q87" s="103"/>
      <c r="R87" s="103"/>
      <c r="S87" s="103"/>
      <c r="T87" s="132"/>
      <c r="U87" s="132"/>
      <c r="V87" s="132"/>
      <c r="W87" s="132"/>
      <c r="X87" s="132"/>
      <c r="Y87" s="132"/>
      <c r="Z87" s="132"/>
    </row>
    <row r="88" spans="1:27" s="18" customFormat="1">
      <c r="A88" s="1"/>
      <c r="B88" s="131">
        <v>10</v>
      </c>
      <c r="C88" s="99">
        <v>55285</v>
      </c>
      <c r="D88" s="99">
        <v>57056</v>
      </c>
      <c r="E88" s="99">
        <v>58827</v>
      </c>
      <c r="F88" s="99">
        <v>60597</v>
      </c>
      <c r="G88" s="99">
        <v>62366</v>
      </c>
      <c r="H88" s="99">
        <v>64138</v>
      </c>
      <c r="I88" s="99">
        <v>65910</v>
      </c>
      <c r="J88" s="99">
        <v>67680</v>
      </c>
      <c r="K88" s="99">
        <v>69450</v>
      </c>
      <c r="L88" s="100">
        <v>71221</v>
      </c>
      <c r="M88" s="1"/>
      <c r="N88" s="103"/>
      <c r="O88" s="103"/>
      <c r="P88" s="103"/>
      <c r="Q88" s="103"/>
      <c r="R88" s="103"/>
      <c r="S88" s="103"/>
      <c r="T88" s="132"/>
      <c r="U88" s="132"/>
      <c r="V88" s="132"/>
      <c r="W88" s="132"/>
      <c r="X88" s="132"/>
      <c r="Y88" s="132"/>
      <c r="Z88" s="132"/>
    </row>
    <row r="89" spans="1:27" s="18" customFormat="1">
      <c r="A89" s="1"/>
      <c r="B89" s="131">
        <v>11</v>
      </c>
      <c r="C89" s="99">
        <v>57056</v>
      </c>
      <c r="D89" s="99">
        <v>58827</v>
      </c>
      <c r="E89" s="99">
        <v>60597</v>
      </c>
      <c r="F89" s="99">
        <v>62366</v>
      </c>
      <c r="G89" s="99">
        <v>64138</v>
      </c>
      <c r="H89" s="99">
        <v>65910</v>
      </c>
      <c r="I89" s="99">
        <v>67680</v>
      </c>
      <c r="J89" s="99">
        <v>69450</v>
      </c>
      <c r="K89" s="99">
        <v>71221</v>
      </c>
      <c r="L89" s="100">
        <v>72992</v>
      </c>
      <c r="M89" s="1"/>
      <c r="N89" s="103"/>
      <c r="O89" s="103"/>
      <c r="P89" s="103"/>
      <c r="Q89" s="103"/>
      <c r="R89" s="103"/>
      <c r="S89" s="103"/>
      <c r="T89" s="132"/>
      <c r="U89" s="132"/>
      <c r="V89" s="132"/>
      <c r="W89" s="132"/>
      <c r="X89" s="132"/>
      <c r="Y89" s="132"/>
      <c r="Z89" s="132"/>
    </row>
    <row r="90" spans="1:27" s="18" customFormat="1">
      <c r="A90" s="1"/>
      <c r="B90" s="131">
        <v>12</v>
      </c>
      <c r="C90" s="99">
        <v>58827</v>
      </c>
      <c r="D90" s="99">
        <v>60597</v>
      </c>
      <c r="E90" s="99">
        <v>62366</v>
      </c>
      <c r="F90" s="99">
        <v>64138</v>
      </c>
      <c r="G90" s="99">
        <v>65910</v>
      </c>
      <c r="H90" s="99">
        <v>67680</v>
      </c>
      <c r="I90" s="99">
        <v>69450</v>
      </c>
      <c r="J90" s="99">
        <v>71221</v>
      </c>
      <c r="K90" s="99">
        <v>72992</v>
      </c>
      <c r="L90" s="100">
        <v>74763</v>
      </c>
      <c r="M90" s="1"/>
      <c r="N90" s="103"/>
      <c r="O90" s="103"/>
      <c r="P90" s="103"/>
      <c r="Q90" s="103"/>
      <c r="R90" s="103"/>
      <c r="S90" s="103"/>
      <c r="T90" s="132"/>
      <c r="U90" s="132"/>
      <c r="V90" s="132"/>
      <c r="W90" s="132"/>
      <c r="X90" s="132"/>
      <c r="Y90" s="132"/>
      <c r="Z90" s="132"/>
    </row>
    <row r="91" spans="1:27" s="18" customFormat="1">
      <c r="A91" s="1"/>
      <c r="B91" s="131">
        <v>13</v>
      </c>
      <c r="C91" s="99">
        <v>60597</v>
      </c>
      <c r="D91" s="99">
        <v>62366</v>
      </c>
      <c r="E91" s="99">
        <v>64138</v>
      </c>
      <c r="F91" s="99">
        <v>65910</v>
      </c>
      <c r="G91" s="99">
        <v>67680</v>
      </c>
      <c r="H91" s="99">
        <v>69450</v>
      </c>
      <c r="I91" s="99">
        <v>71221</v>
      </c>
      <c r="J91" s="99">
        <v>72992</v>
      </c>
      <c r="K91" s="99">
        <v>74763</v>
      </c>
      <c r="L91" s="100">
        <v>76532</v>
      </c>
      <c r="M91" s="1"/>
      <c r="N91" s="103"/>
      <c r="O91" s="103"/>
      <c r="P91" s="103"/>
      <c r="Q91" s="103"/>
      <c r="R91" s="103"/>
      <c r="S91" s="103"/>
      <c r="T91" s="132"/>
      <c r="U91" s="132"/>
      <c r="V91" s="132"/>
      <c r="W91" s="132"/>
      <c r="X91" s="132"/>
      <c r="Y91" s="132"/>
      <c r="Z91" s="132"/>
    </row>
    <row r="92" spans="1:27" s="18" customFormat="1">
      <c r="A92" s="1"/>
      <c r="B92" s="131">
        <v>14</v>
      </c>
      <c r="C92" s="99">
        <v>60597</v>
      </c>
      <c r="D92" s="99">
        <v>64138</v>
      </c>
      <c r="E92" s="99">
        <v>65910</v>
      </c>
      <c r="F92" s="99">
        <v>67680</v>
      </c>
      <c r="G92" s="99">
        <v>69450</v>
      </c>
      <c r="H92" s="99">
        <v>71221</v>
      </c>
      <c r="I92" s="99">
        <v>72992</v>
      </c>
      <c r="J92" s="99">
        <v>74763</v>
      </c>
      <c r="K92" s="99">
        <v>76532</v>
      </c>
      <c r="L92" s="100">
        <v>78304</v>
      </c>
      <c r="M92" s="1"/>
      <c r="N92" s="103"/>
      <c r="O92" s="103"/>
      <c r="P92" s="103"/>
      <c r="Q92" s="103"/>
      <c r="R92" s="103"/>
      <c r="S92" s="103"/>
      <c r="T92" s="132"/>
      <c r="U92" s="132"/>
      <c r="V92" s="132"/>
      <c r="W92" s="132"/>
      <c r="X92" s="132"/>
      <c r="Y92" s="132"/>
      <c r="Z92" s="132"/>
    </row>
    <row r="93" spans="1:27" s="18" customFormat="1">
      <c r="A93" s="1"/>
      <c r="B93" s="133">
        <v>15</v>
      </c>
      <c r="C93" s="99">
        <v>60597</v>
      </c>
      <c r="D93" s="99">
        <v>64138</v>
      </c>
      <c r="E93" s="99">
        <v>65910</v>
      </c>
      <c r="F93" s="99">
        <v>69450</v>
      </c>
      <c r="G93" s="99">
        <v>71221</v>
      </c>
      <c r="H93" s="99">
        <v>72992</v>
      </c>
      <c r="I93" s="99">
        <v>74763</v>
      </c>
      <c r="J93" s="99">
        <v>76532</v>
      </c>
      <c r="K93" s="99">
        <v>78304</v>
      </c>
      <c r="L93" s="100">
        <v>80074</v>
      </c>
      <c r="M93" s="1"/>
      <c r="N93" s="103"/>
      <c r="O93" s="103"/>
      <c r="P93" s="103"/>
      <c r="Q93" s="103"/>
      <c r="R93" s="103"/>
      <c r="S93" s="103"/>
      <c r="T93" s="132"/>
      <c r="U93" s="132"/>
      <c r="V93" s="132"/>
      <c r="W93" s="132"/>
      <c r="X93" s="132"/>
      <c r="Y93" s="132"/>
      <c r="Z93" s="132"/>
    </row>
    <row r="94" spans="1:27" s="18" customFormat="1">
      <c r="A94" s="1"/>
      <c r="B94" s="131">
        <v>16</v>
      </c>
      <c r="C94" s="99">
        <v>60597</v>
      </c>
      <c r="D94" s="99">
        <v>64138</v>
      </c>
      <c r="E94" s="99">
        <v>65910</v>
      </c>
      <c r="F94" s="99">
        <v>69450</v>
      </c>
      <c r="G94" s="99">
        <v>72992</v>
      </c>
      <c r="H94" s="99">
        <v>74763</v>
      </c>
      <c r="I94" s="99">
        <v>76532</v>
      </c>
      <c r="J94" s="99">
        <v>78304</v>
      </c>
      <c r="K94" s="99">
        <v>80074</v>
      </c>
      <c r="L94" s="100">
        <v>81845</v>
      </c>
      <c r="M94" s="1"/>
      <c r="N94" s="103"/>
      <c r="O94" s="103"/>
      <c r="P94" s="103"/>
      <c r="Q94" s="103"/>
      <c r="R94" s="103"/>
      <c r="S94" s="103"/>
      <c r="T94" s="132"/>
      <c r="U94" s="132"/>
      <c r="V94" s="132"/>
      <c r="W94" s="132"/>
      <c r="X94" s="132"/>
      <c r="Y94" s="132"/>
      <c r="Z94" s="132"/>
    </row>
    <row r="95" spans="1:27" s="18" customFormat="1">
      <c r="A95" s="1"/>
      <c r="B95" s="131">
        <v>17</v>
      </c>
      <c r="C95" s="99">
        <v>60597</v>
      </c>
      <c r="D95" s="99">
        <v>64138</v>
      </c>
      <c r="E95" s="99">
        <v>65910</v>
      </c>
      <c r="F95" s="99">
        <v>69450</v>
      </c>
      <c r="G95" s="99">
        <v>72992</v>
      </c>
      <c r="H95" s="99">
        <v>76532</v>
      </c>
      <c r="I95" s="99">
        <v>78304</v>
      </c>
      <c r="J95" s="99">
        <v>80074</v>
      </c>
      <c r="K95" s="99">
        <v>81845</v>
      </c>
      <c r="L95" s="100">
        <v>83617</v>
      </c>
      <c r="M95" s="1"/>
      <c r="N95" s="103"/>
      <c r="O95" s="103"/>
      <c r="P95" s="103"/>
      <c r="Q95" s="103"/>
      <c r="R95" s="103"/>
      <c r="S95" s="103"/>
      <c r="T95" s="132"/>
      <c r="U95" s="132"/>
      <c r="V95" s="132"/>
      <c r="W95" s="132"/>
      <c r="X95" s="132"/>
      <c r="Y95" s="132"/>
      <c r="Z95" s="132"/>
    </row>
    <row r="96" spans="1:27" s="18" customFormat="1">
      <c r="A96" s="1"/>
      <c r="B96" s="133">
        <v>18</v>
      </c>
      <c r="C96" s="99">
        <v>61202</v>
      </c>
      <c r="D96" s="99">
        <v>64779</v>
      </c>
      <c r="E96" s="99">
        <v>66568</v>
      </c>
      <c r="F96" s="99">
        <v>70146</v>
      </c>
      <c r="G96" s="99">
        <v>73722</v>
      </c>
      <c r="H96" s="99">
        <v>77299</v>
      </c>
      <c r="I96" s="99">
        <v>79086</v>
      </c>
      <c r="J96" s="99">
        <v>80874</v>
      </c>
      <c r="K96" s="99">
        <v>82664</v>
      </c>
      <c r="L96" s="100">
        <v>84453</v>
      </c>
      <c r="M96" s="1"/>
      <c r="N96" s="103"/>
      <c r="O96" s="103"/>
      <c r="P96" s="103"/>
      <c r="Q96" s="103"/>
      <c r="R96" s="103"/>
      <c r="S96" s="103"/>
      <c r="T96" s="132"/>
      <c r="U96" s="132"/>
      <c r="V96" s="132"/>
      <c r="W96" s="132"/>
      <c r="X96" s="132"/>
      <c r="Y96" s="132"/>
      <c r="Z96" s="132"/>
    </row>
    <row r="97" spans="1:26" s="18" customFormat="1">
      <c r="A97" s="1"/>
      <c r="B97" s="131">
        <v>19</v>
      </c>
      <c r="C97" s="99">
        <v>61815</v>
      </c>
      <c r="D97" s="99">
        <v>65428</v>
      </c>
      <c r="E97" s="99">
        <v>67235</v>
      </c>
      <c r="F97" s="99">
        <v>70849</v>
      </c>
      <c r="G97" s="99">
        <v>74457</v>
      </c>
      <c r="H97" s="99">
        <v>78071</v>
      </c>
      <c r="I97" s="99">
        <v>79879</v>
      </c>
      <c r="J97" s="99">
        <v>81683</v>
      </c>
      <c r="K97" s="99">
        <v>83491</v>
      </c>
      <c r="L97" s="100">
        <v>85297</v>
      </c>
      <c r="M97" s="1"/>
      <c r="N97" s="103"/>
      <c r="O97" s="103"/>
      <c r="P97" s="103"/>
      <c r="Q97" s="103"/>
      <c r="R97" s="103"/>
      <c r="S97" s="103"/>
      <c r="T97" s="132"/>
      <c r="U97" s="132"/>
      <c r="V97" s="132"/>
      <c r="W97" s="132"/>
      <c r="X97" s="132"/>
      <c r="Y97" s="132"/>
      <c r="Z97" s="132"/>
    </row>
    <row r="98" spans="1:26" s="18" customFormat="1">
      <c r="A98" s="1"/>
      <c r="B98" s="131">
        <v>20</v>
      </c>
      <c r="C98" s="99">
        <v>62434</v>
      </c>
      <c r="D98" s="99">
        <v>66082</v>
      </c>
      <c r="E98" s="99">
        <v>67906</v>
      </c>
      <c r="F98" s="99">
        <v>71554</v>
      </c>
      <c r="G98" s="99">
        <v>75203</v>
      </c>
      <c r="H98" s="99">
        <v>78852</v>
      </c>
      <c r="I98" s="99">
        <v>80677</v>
      </c>
      <c r="J98" s="99">
        <v>82501</v>
      </c>
      <c r="K98" s="99">
        <v>84326</v>
      </c>
      <c r="L98" s="100">
        <v>86151</v>
      </c>
      <c r="M98" s="1"/>
      <c r="N98" s="103"/>
      <c r="O98" s="103"/>
      <c r="P98" s="103"/>
      <c r="Q98" s="103"/>
      <c r="R98" s="103"/>
      <c r="S98" s="103"/>
      <c r="T98" s="132"/>
      <c r="U98" s="132"/>
      <c r="V98" s="132"/>
      <c r="W98" s="132"/>
      <c r="X98" s="132"/>
      <c r="Y98" s="132"/>
      <c r="Z98" s="132"/>
    </row>
    <row r="99" spans="1:26" s="18" customFormat="1">
      <c r="A99" s="1"/>
      <c r="B99" s="131">
        <v>21</v>
      </c>
      <c r="C99" s="99">
        <v>63056</v>
      </c>
      <c r="D99" s="99">
        <v>66744</v>
      </c>
      <c r="E99" s="99">
        <v>68585</v>
      </c>
      <c r="F99" s="99">
        <v>72272</v>
      </c>
      <c r="G99" s="99">
        <v>75956</v>
      </c>
      <c r="H99" s="99">
        <v>79641</v>
      </c>
      <c r="I99" s="99">
        <v>81483</v>
      </c>
      <c r="J99" s="99">
        <v>83326</v>
      </c>
      <c r="K99" s="99">
        <v>85169</v>
      </c>
      <c r="L99" s="100">
        <v>87011</v>
      </c>
      <c r="M99" s="1"/>
      <c r="N99" s="103"/>
      <c r="O99" s="103"/>
      <c r="P99" s="103"/>
      <c r="Q99" s="103"/>
      <c r="R99" s="103"/>
      <c r="S99" s="103"/>
      <c r="T99" s="132"/>
      <c r="U99" s="132"/>
      <c r="V99" s="132"/>
      <c r="W99" s="132"/>
      <c r="X99" s="132"/>
      <c r="Y99" s="132"/>
      <c r="Z99" s="132"/>
    </row>
    <row r="100" spans="1:26" s="18" customFormat="1">
      <c r="A100" s="1"/>
      <c r="B100" s="131">
        <v>22</v>
      </c>
      <c r="C100" s="99">
        <v>63688</v>
      </c>
      <c r="D100" s="99">
        <v>67410</v>
      </c>
      <c r="E100" s="99">
        <v>69272</v>
      </c>
      <c r="F100" s="99">
        <v>72994</v>
      </c>
      <c r="G100" s="99">
        <v>76713</v>
      </c>
      <c r="H100" s="99">
        <v>80437</v>
      </c>
      <c r="I100" s="99">
        <v>82298</v>
      </c>
      <c r="J100" s="99">
        <v>84160</v>
      </c>
      <c r="K100" s="99">
        <v>86021</v>
      </c>
      <c r="L100" s="100">
        <v>87883</v>
      </c>
      <c r="M100" s="1"/>
      <c r="N100" s="103"/>
      <c r="O100" s="103"/>
      <c r="P100" s="103"/>
      <c r="Q100" s="103"/>
      <c r="R100" s="103"/>
      <c r="S100" s="103"/>
      <c r="T100" s="132"/>
      <c r="U100" s="132"/>
      <c r="V100" s="132"/>
      <c r="W100" s="132"/>
      <c r="X100" s="132"/>
      <c r="Y100" s="132"/>
      <c r="Z100" s="132"/>
    </row>
    <row r="101" spans="1:26" s="18" customFormat="1">
      <c r="A101" s="1"/>
      <c r="B101" s="133">
        <v>23</v>
      </c>
      <c r="C101" s="99">
        <v>64323</v>
      </c>
      <c r="D101" s="99">
        <v>68083</v>
      </c>
      <c r="E101" s="99">
        <v>69964</v>
      </c>
      <c r="F101" s="99">
        <v>73723</v>
      </c>
      <c r="G101" s="99">
        <v>77481</v>
      </c>
      <c r="H101" s="99">
        <v>81242</v>
      </c>
      <c r="I101" s="99">
        <v>83121</v>
      </c>
      <c r="J101" s="99">
        <v>85001</v>
      </c>
      <c r="K101" s="99">
        <v>86880</v>
      </c>
      <c r="L101" s="100">
        <v>88759</v>
      </c>
      <c r="M101" s="1"/>
      <c r="N101" s="103"/>
      <c r="O101" s="103"/>
      <c r="P101" s="103"/>
      <c r="Q101" s="103"/>
      <c r="R101" s="103"/>
      <c r="S101" s="103"/>
      <c r="T101" s="132"/>
      <c r="U101" s="132"/>
      <c r="V101" s="132"/>
      <c r="W101" s="132"/>
      <c r="X101" s="132"/>
      <c r="Y101" s="132"/>
      <c r="Z101" s="132"/>
    </row>
    <row r="102" spans="1:26" s="18" customFormat="1">
      <c r="A102" s="1"/>
      <c r="B102" s="133">
        <v>24</v>
      </c>
      <c r="C102" s="99">
        <v>64968</v>
      </c>
      <c r="D102" s="99">
        <v>68766</v>
      </c>
      <c r="E102" s="99">
        <v>70664</v>
      </c>
      <c r="F102" s="99">
        <v>74459</v>
      </c>
      <c r="G102" s="99">
        <v>78257</v>
      </c>
      <c r="H102" s="99">
        <v>82054</v>
      </c>
      <c r="I102" s="99">
        <v>83953</v>
      </c>
      <c r="J102" s="99">
        <v>85850</v>
      </c>
      <c r="K102" s="99">
        <v>87749</v>
      </c>
      <c r="L102" s="100">
        <v>89649</v>
      </c>
      <c r="M102" s="1"/>
      <c r="N102" s="103"/>
      <c r="O102" s="103"/>
      <c r="P102" s="103"/>
      <c r="Q102" s="103"/>
      <c r="R102" s="103"/>
      <c r="S102" s="103"/>
      <c r="T102" s="132"/>
      <c r="U102" s="132"/>
      <c r="V102" s="132"/>
      <c r="W102" s="132"/>
      <c r="X102" s="132"/>
      <c r="Y102" s="132"/>
      <c r="Z102" s="132"/>
    </row>
    <row r="103" spans="1:26" s="18" customFormat="1">
      <c r="A103" s="1"/>
      <c r="B103" s="131">
        <v>25</v>
      </c>
      <c r="C103" s="99">
        <v>65618</v>
      </c>
      <c r="D103" s="99">
        <v>69453</v>
      </c>
      <c r="E103" s="99">
        <v>71370</v>
      </c>
      <c r="F103" s="99">
        <v>75205</v>
      </c>
      <c r="G103" s="99">
        <v>79041</v>
      </c>
      <c r="H103" s="99">
        <v>82874</v>
      </c>
      <c r="I103" s="99">
        <v>84793</v>
      </c>
      <c r="J103" s="99">
        <v>86710</v>
      </c>
      <c r="K103" s="99">
        <v>88626</v>
      </c>
      <c r="L103" s="100">
        <v>90545</v>
      </c>
      <c r="M103" s="1"/>
      <c r="N103" s="103"/>
      <c r="O103" s="103"/>
      <c r="P103" s="103"/>
      <c r="Q103" s="103"/>
      <c r="R103" s="103"/>
      <c r="S103" s="103"/>
      <c r="T103" s="132"/>
      <c r="U103" s="132"/>
      <c r="V103" s="132"/>
      <c r="W103" s="132"/>
      <c r="X103" s="132"/>
      <c r="Y103" s="132"/>
      <c r="Z103" s="132"/>
    </row>
    <row r="104" spans="1:26" s="18" customFormat="1">
      <c r="A104" s="1"/>
      <c r="B104" s="133">
        <v>26</v>
      </c>
      <c r="C104" s="99">
        <v>66275</v>
      </c>
      <c r="D104" s="99">
        <v>70147</v>
      </c>
      <c r="E104" s="99">
        <v>72084</v>
      </c>
      <c r="F104" s="99">
        <v>75957</v>
      </c>
      <c r="G104" s="99">
        <v>79830</v>
      </c>
      <c r="H104" s="99">
        <v>83704</v>
      </c>
      <c r="I104" s="99">
        <v>85639</v>
      </c>
      <c r="J104" s="99">
        <v>87576</v>
      </c>
      <c r="K104" s="99">
        <v>89513</v>
      </c>
      <c r="L104" s="100">
        <v>91450</v>
      </c>
      <c r="M104" s="1"/>
      <c r="N104" s="103"/>
      <c r="O104" s="103"/>
      <c r="P104" s="103"/>
      <c r="Q104" s="103"/>
      <c r="R104" s="103"/>
      <c r="S104" s="103"/>
      <c r="T104" s="132"/>
      <c r="U104" s="132"/>
      <c r="V104" s="132"/>
      <c r="W104" s="132"/>
      <c r="X104" s="132"/>
      <c r="Y104" s="132"/>
      <c r="Z104" s="132"/>
    </row>
    <row r="105" spans="1:26" s="18" customFormat="1">
      <c r="A105" s="1"/>
      <c r="B105" s="133">
        <v>27</v>
      </c>
      <c r="C105" s="99">
        <v>66937</v>
      </c>
      <c r="D105" s="99">
        <v>70851</v>
      </c>
      <c r="E105" s="99">
        <v>72805</v>
      </c>
      <c r="F105" s="99">
        <v>76715</v>
      </c>
      <c r="G105" s="99">
        <v>80629</v>
      </c>
      <c r="H105" s="99">
        <v>84540</v>
      </c>
      <c r="I105" s="99">
        <v>86496</v>
      </c>
      <c r="J105" s="99">
        <v>88451</v>
      </c>
      <c r="K105" s="99">
        <v>90407</v>
      </c>
      <c r="L105" s="100">
        <v>92363</v>
      </c>
      <c r="M105" s="1"/>
      <c r="N105" s="103"/>
      <c r="O105" s="103"/>
      <c r="P105" s="103"/>
      <c r="Q105" s="103"/>
      <c r="R105" s="103"/>
      <c r="S105" s="103"/>
      <c r="T105" s="132"/>
      <c r="U105" s="132"/>
      <c r="V105" s="132"/>
      <c r="W105" s="132"/>
      <c r="X105" s="132"/>
      <c r="Y105" s="132"/>
      <c r="Z105" s="132"/>
    </row>
    <row r="106" spans="1:26" s="18" customFormat="1">
      <c r="A106" s="1"/>
      <c r="B106" s="133">
        <v>28</v>
      </c>
      <c r="C106" s="99">
        <v>67608</v>
      </c>
      <c r="D106" s="99">
        <v>71556</v>
      </c>
      <c r="E106" s="99">
        <v>73532</v>
      </c>
      <c r="F106" s="99">
        <v>77482</v>
      </c>
      <c r="G106" s="99">
        <v>81436</v>
      </c>
      <c r="H106" s="99">
        <v>85386</v>
      </c>
      <c r="I106" s="99">
        <v>87361</v>
      </c>
      <c r="J106" s="99">
        <v>89337</v>
      </c>
      <c r="K106" s="99">
        <v>91313</v>
      </c>
      <c r="L106" s="100">
        <v>93287</v>
      </c>
      <c r="M106" s="1"/>
      <c r="N106" s="103"/>
      <c r="O106" s="103"/>
      <c r="P106" s="103"/>
      <c r="Q106" s="103"/>
      <c r="R106" s="103"/>
      <c r="S106" s="103"/>
      <c r="T106" s="132"/>
      <c r="U106" s="132"/>
      <c r="V106" s="132"/>
      <c r="W106" s="132"/>
      <c r="X106" s="132"/>
      <c r="Y106" s="132"/>
      <c r="Z106" s="132"/>
    </row>
    <row r="107" spans="1:26" s="18" customFormat="1">
      <c r="A107" s="1"/>
      <c r="B107" s="131">
        <v>29</v>
      </c>
      <c r="C107" s="99">
        <v>68284</v>
      </c>
      <c r="D107" s="99">
        <v>72274</v>
      </c>
      <c r="E107" s="99">
        <v>74267</v>
      </c>
      <c r="F107" s="99">
        <v>78258</v>
      </c>
      <c r="G107" s="99">
        <v>82249</v>
      </c>
      <c r="H107" s="99">
        <v>86241</v>
      </c>
      <c r="I107" s="99">
        <v>88235</v>
      </c>
      <c r="J107" s="99">
        <v>90231</v>
      </c>
      <c r="K107" s="99">
        <v>92225</v>
      </c>
      <c r="L107" s="100">
        <v>94221</v>
      </c>
      <c r="M107" s="1"/>
      <c r="N107" s="103"/>
      <c r="O107" s="103"/>
      <c r="P107" s="103"/>
      <c r="Q107" s="103"/>
      <c r="R107" s="103"/>
      <c r="S107" s="103"/>
      <c r="T107" s="132"/>
      <c r="U107" s="132"/>
      <c r="V107" s="132"/>
      <c r="W107" s="132"/>
      <c r="X107" s="132"/>
      <c r="Y107" s="132"/>
      <c r="Z107" s="132"/>
    </row>
    <row r="108" spans="1:26" s="18" customFormat="1">
      <c r="A108" s="1"/>
      <c r="B108" s="131">
        <v>30</v>
      </c>
      <c r="C108" s="99">
        <v>68965</v>
      </c>
      <c r="D108" s="99">
        <v>72996</v>
      </c>
      <c r="E108" s="99">
        <v>75010</v>
      </c>
      <c r="F108" s="99">
        <v>79042</v>
      </c>
      <c r="G108" s="99">
        <v>83072</v>
      </c>
      <c r="H108" s="99">
        <v>87102</v>
      </c>
      <c r="I108" s="99">
        <v>89117</v>
      </c>
      <c r="J108" s="99">
        <v>91132</v>
      </c>
      <c r="K108" s="99">
        <v>93148</v>
      </c>
      <c r="L108" s="100">
        <v>95162</v>
      </c>
      <c r="M108" s="1"/>
      <c r="N108" s="103"/>
      <c r="O108" s="103"/>
      <c r="P108" s="103"/>
      <c r="Q108" s="103"/>
      <c r="R108" s="103"/>
      <c r="S108" s="103"/>
      <c r="T108" s="132"/>
      <c r="U108" s="132"/>
      <c r="V108" s="132"/>
      <c r="W108" s="132"/>
      <c r="X108" s="132"/>
      <c r="Y108" s="132"/>
      <c r="Z108" s="132"/>
    </row>
    <row r="109" spans="1:26" s="18" customFormat="1">
      <c r="A109" s="1"/>
      <c r="B109" s="134">
        <v>31</v>
      </c>
      <c r="C109" s="135">
        <v>69653</v>
      </c>
      <c r="D109" s="135">
        <v>73725</v>
      </c>
      <c r="E109" s="135">
        <v>75759</v>
      </c>
      <c r="F109" s="135">
        <v>79831</v>
      </c>
      <c r="G109" s="135">
        <v>83903</v>
      </c>
      <c r="H109" s="135">
        <v>87974</v>
      </c>
      <c r="I109" s="135">
        <v>90009</v>
      </c>
      <c r="J109" s="135">
        <v>92042</v>
      </c>
      <c r="K109" s="135">
        <v>94079</v>
      </c>
      <c r="L109" s="108">
        <v>96114</v>
      </c>
      <c r="M109" s="1"/>
      <c r="N109" s="103"/>
      <c r="O109" s="103"/>
      <c r="P109" s="103"/>
      <c r="Q109" s="103"/>
      <c r="R109" s="103"/>
      <c r="S109" s="103"/>
      <c r="T109" s="132"/>
      <c r="U109" s="132"/>
      <c r="V109" s="132"/>
      <c r="W109" s="132"/>
      <c r="X109" s="132"/>
      <c r="Y109" s="132"/>
      <c r="Z109" s="132"/>
    </row>
    <row r="110" spans="1:26" s="18" customFormat="1">
      <c r="A110" s="1"/>
      <c r="B110" s="109"/>
      <c r="C110" s="136" t="s">
        <v>40</v>
      </c>
      <c r="D110" s="137"/>
      <c r="E110" s="137"/>
      <c r="F110" s="137"/>
      <c r="G110" s="137"/>
      <c r="H110" s="137"/>
      <c r="I110" s="137"/>
      <c r="J110" s="137"/>
      <c r="K110" s="137"/>
      <c r="L110" s="137"/>
      <c r="M110" s="1"/>
      <c r="N110" s="1"/>
      <c r="O110" s="1"/>
      <c r="P110" s="1"/>
      <c r="Q110" s="1"/>
      <c r="R110" s="1"/>
      <c r="S110" s="1"/>
    </row>
    <row r="111" spans="1:26" s="18" customFormat="1" ht="30">
      <c r="A111" s="1"/>
      <c r="B111" s="138" t="s">
        <v>19</v>
      </c>
      <c r="C111" s="138"/>
      <c r="D111" s="138"/>
      <c r="E111" s="138"/>
      <c r="F111" s="138"/>
      <c r="G111" s="138"/>
      <c r="H111" s="138"/>
      <c r="I111" s="138"/>
      <c r="J111" s="138"/>
      <c r="K111" s="138"/>
      <c r="L111" s="138"/>
      <c r="M111" s="1"/>
      <c r="N111" s="1"/>
      <c r="O111" s="1"/>
      <c r="P111" s="1"/>
      <c r="Q111" s="1"/>
      <c r="R111" s="1"/>
      <c r="S111" s="1"/>
    </row>
    <row r="112" spans="1:26" s="18" customFormat="1" ht="15" customHeight="1">
      <c r="A112" s="1"/>
      <c r="B112" s="139"/>
      <c r="C112" s="140"/>
      <c r="D112" s="141"/>
      <c r="E112" s="142"/>
      <c r="F112" s="142"/>
      <c r="G112" s="142"/>
      <c r="H112" s="142"/>
      <c r="I112" s="143"/>
      <c r="J112" s="143"/>
      <c r="K112" s="143"/>
      <c r="L112" s="119"/>
      <c r="M112" s="1"/>
      <c r="N112" s="1"/>
      <c r="O112" s="1"/>
      <c r="P112" s="1"/>
      <c r="Q112" s="1"/>
      <c r="R112" s="1"/>
      <c r="S112" s="1"/>
    </row>
    <row r="113" spans="1:27" s="18" customFormat="1" ht="20.25">
      <c r="A113" s="1"/>
      <c r="B113" s="144"/>
      <c r="C113" s="70"/>
      <c r="D113" s="145"/>
      <c r="E113" s="146" t="s">
        <v>9</v>
      </c>
      <c r="F113" s="146" t="s">
        <v>10</v>
      </c>
      <c r="G113" s="147" t="s">
        <v>25</v>
      </c>
      <c r="H113" s="147"/>
      <c r="I113" s="74"/>
      <c r="J113" s="75"/>
      <c r="K113" s="76"/>
      <c r="L113" s="76"/>
      <c r="M113" s="1"/>
      <c r="N113" s="1"/>
      <c r="O113" s="1"/>
      <c r="P113" s="1"/>
      <c r="Q113" s="1"/>
      <c r="R113" s="1"/>
      <c r="S113" s="1"/>
    </row>
    <row r="114" spans="1:27" s="18" customFormat="1" ht="20.25">
      <c r="A114" s="1"/>
      <c r="B114" s="144"/>
      <c r="C114" s="70"/>
      <c r="D114" s="148" t="str">
        <f>D19</f>
        <v>2012-13</v>
      </c>
      <c r="E114" s="124">
        <f>G19</f>
        <v>2</v>
      </c>
      <c r="F114" s="124">
        <f>H19</f>
        <v>1</v>
      </c>
      <c r="G114" s="80">
        <f>I19</f>
        <v>41428</v>
      </c>
      <c r="H114" s="80"/>
      <c r="I114" s="81"/>
      <c r="J114" s="81"/>
      <c r="K114" s="82"/>
      <c r="L114" s="82"/>
      <c r="M114" s="1"/>
      <c r="N114" s="1"/>
      <c r="O114" s="1"/>
      <c r="P114" s="1"/>
      <c r="Q114" s="1"/>
      <c r="R114" s="1"/>
      <c r="S114" s="1"/>
    </row>
    <row r="115" spans="1:27" s="18" customFormat="1">
      <c r="A115" s="1"/>
      <c r="B115" s="149"/>
      <c r="M115" s="1"/>
      <c r="N115" s="1"/>
      <c r="O115" s="1"/>
      <c r="P115" s="1"/>
      <c r="Q115" s="1"/>
      <c r="R115" s="1"/>
      <c r="S115" s="1"/>
    </row>
    <row r="116" spans="1:27" s="18" customFormat="1" ht="15.75">
      <c r="A116" s="1"/>
      <c r="B116" s="84" t="s">
        <v>27</v>
      </c>
      <c r="C116" s="85"/>
      <c r="D116" s="86"/>
      <c r="E116" s="86"/>
      <c r="F116" s="86"/>
      <c r="G116" s="86"/>
      <c r="H116" s="86"/>
      <c r="I116" s="87">
        <v>1.103753</v>
      </c>
      <c r="J116" s="88" t="s">
        <v>28</v>
      </c>
      <c r="K116" s="86"/>
      <c r="L116" s="86"/>
      <c r="M116" s="1"/>
      <c r="N116" s="1"/>
      <c r="O116" s="1"/>
      <c r="P116" s="1"/>
      <c r="Q116" s="1"/>
      <c r="R116" s="1"/>
      <c r="S116" s="1"/>
    </row>
    <row r="117" spans="1:27" s="18" customFormat="1">
      <c r="A117" s="1"/>
      <c r="B117" s="89"/>
      <c r="C117" s="90">
        <v>1</v>
      </c>
      <c r="D117" s="90">
        <v>2</v>
      </c>
      <c r="E117" s="90">
        <v>3</v>
      </c>
      <c r="F117" s="90">
        <v>4</v>
      </c>
      <c r="G117" s="90">
        <v>5</v>
      </c>
      <c r="H117" s="90">
        <v>6</v>
      </c>
      <c r="I117" s="90">
        <v>7</v>
      </c>
      <c r="J117" s="90">
        <v>8</v>
      </c>
      <c r="K117" s="90">
        <v>9</v>
      </c>
      <c r="L117" s="91">
        <v>10</v>
      </c>
      <c r="M117" s="1"/>
      <c r="N117" s="1"/>
      <c r="O117" s="1"/>
      <c r="P117" s="1"/>
      <c r="Q117" s="1"/>
      <c r="R117" s="1"/>
      <c r="S117" s="1"/>
    </row>
    <row r="118" spans="1:27" s="18" customFormat="1" ht="15.75" thickBot="1">
      <c r="A118" s="1"/>
      <c r="B118" s="92" t="s">
        <v>9</v>
      </c>
      <c r="C118" s="93" t="s">
        <v>29</v>
      </c>
      <c r="D118" s="93" t="s">
        <v>30</v>
      </c>
      <c r="E118" s="93" t="s">
        <v>31</v>
      </c>
      <c r="F118" s="93" t="s">
        <v>32</v>
      </c>
      <c r="G118" s="93" t="s">
        <v>33</v>
      </c>
      <c r="H118" s="93" t="s">
        <v>34</v>
      </c>
      <c r="I118" s="93" t="s">
        <v>35</v>
      </c>
      <c r="J118" s="93" t="s">
        <v>36</v>
      </c>
      <c r="K118" s="93" t="s">
        <v>37</v>
      </c>
      <c r="L118" s="94" t="s">
        <v>38</v>
      </c>
      <c r="M118" s="1"/>
      <c r="N118" s="1"/>
      <c r="O118" s="1"/>
      <c r="P118" s="1"/>
      <c r="Q118" s="1"/>
      <c r="R118" s="1"/>
      <c r="S118" s="1"/>
    </row>
    <row r="119" spans="1:27" s="18" customFormat="1">
      <c r="A119" s="1"/>
      <c r="B119" s="89">
        <v>0</v>
      </c>
      <c r="C119" s="95"/>
      <c r="D119" s="95"/>
      <c r="E119" s="95"/>
      <c r="F119" s="95"/>
      <c r="G119" s="95"/>
      <c r="H119" s="95"/>
      <c r="I119" s="95"/>
      <c r="J119" s="95"/>
      <c r="K119" s="95"/>
      <c r="L119" s="96"/>
      <c r="M119" s="1"/>
      <c r="N119" s="1"/>
      <c r="O119" s="1"/>
      <c r="P119" s="1"/>
      <c r="Q119" s="1"/>
      <c r="R119" s="1"/>
      <c r="S119" s="1"/>
    </row>
    <row r="120" spans="1:27" s="18" customFormat="1">
      <c r="A120" s="1"/>
      <c r="B120" s="98">
        <v>1</v>
      </c>
      <c r="C120" s="99">
        <v>39643</v>
      </c>
      <c r="D120" s="99">
        <v>41428</v>
      </c>
      <c r="E120" s="99">
        <v>43212</v>
      </c>
      <c r="F120" s="99">
        <v>44994</v>
      </c>
      <c r="G120" s="99">
        <v>46778</v>
      </c>
      <c r="H120" s="99">
        <v>48565</v>
      </c>
      <c r="I120" s="99">
        <v>50348</v>
      </c>
      <c r="J120" s="99">
        <v>52131</v>
      </c>
      <c r="K120" s="99">
        <v>53916</v>
      </c>
      <c r="L120" s="100">
        <v>55700</v>
      </c>
      <c r="M120" s="1"/>
      <c r="N120" s="1"/>
      <c r="O120" s="1"/>
      <c r="P120" s="1"/>
      <c r="Q120" s="1"/>
      <c r="R120" s="1"/>
      <c r="S120" s="1"/>
    </row>
    <row r="121" spans="1:27" s="18" customFormat="1">
      <c r="A121" s="1"/>
      <c r="B121" s="98">
        <v>2</v>
      </c>
      <c r="C121" s="99">
        <v>41428</v>
      </c>
      <c r="D121" s="99">
        <v>43212</v>
      </c>
      <c r="E121" s="99">
        <v>44994</v>
      </c>
      <c r="F121" s="99">
        <v>46778</v>
      </c>
      <c r="G121" s="99">
        <v>48565</v>
      </c>
      <c r="H121" s="99">
        <v>50348</v>
      </c>
      <c r="I121" s="99">
        <v>52131</v>
      </c>
      <c r="J121" s="99">
        <v>53916</v>
      </c>
      <c r="K121" s="99">
        <v>55700</v>
      </c>
      <c r="L121" s="100">
        <v>57485</v>
      </c>
      <c r="M121" s="1"/>
      <c r="N121" s="103"/>
      <c r="O121" s="103"/>
      <c r="P121" s="103"/>
      <c r="Q121" s="103"/>
      <c r="R121" s="103"/>
      <c r="S121" s="103"/>
      <c r="T121" s="132"/>
      <c r="U121" s="132"/>
      <c r="V121" s="132"/>
      <c r="W121" s="132"/>
      <c r="X121" s="132"/>
      <c r="Y121" s="132"/>
      <c r="Z121" s="132"/>
      <c r="AA121" s="132"/>
    </row>
    <row r="122" spans="1:27" s="18" customFormat="1">
      <c r="A122" s="1"/>
      <c r="B122" s="98">
        <v>3</v>
      </c>
      <c r="C122" s="99">
        <v>43212</v>
      </c>
      <c r="D122" s="99">
        <v>44994</v>
      </c>
      <c r="E122" s="99">
        <v>46778</v>
      </c>
      <c r="F122" s="99">
        <v>48565</v>
      </c>
      <c r="G122" s="99">
        <v>50348</v>
      </c>
      <c r="H122" s="99">
        <v>52131</v>
      </c>
      <c r="I122" s="99">
        <v>53916</v>
      </c>
      <c r="J122" s="99">
        <v>55700</v>
      </c>
      <c r="K122" s="99">
        <v>57485</v>
      </c>
      <c r="L122" s="100">
        <v>59268</v>
      </c>
      <c r="M122" s="1"/>
      <c r="N122" s="103"/>
      <c r="O122" s="103"/>
      <c r="P122" s="103"/>
      <c r="Q122" s="103"/>
      <c r="R122" s="103"/>
      <c r="S122" s="103"/>
      <c r="T122" s="132"/>
      <c r="U122" s="132"/>
      <c r="V122" s="132"/>
      <c r="W122" s="132"/>
      <c r="X122" s="132"/>
      <c r="Y122" s="132"/>
      <c r="Z122" s="132"/>
      <c r="AA122" s="132"/>
    </row>
    <row r="123" spans="1:27" s="18" customFormat="1">
      <c r="A123" s="1"/>
      <c r="B123" s="98">
        <v>4</v>
      </c>
      <c r="C123" s="99">
        <v>44994</v>
      </c>
      <c r="D123" s="99">
        <v>46778</v>
      </c>
      <c r="E123" s="99">
        <v>48565</v>
      </c>
      <c r="F123" s="99">
        <v>50348</v>
      </c>
      <c r="G123" s="99">
        <v>52131</v>
      </c>
      <c r="H123" s="99">
        <v>53916</v>
      </c>
      <c r="I123" s="99">
        <v>55700</v>
      </c>
      <c r="J123" s="99">
        <v>57485</v>
      </c>
      <c r="K123" s="99">
        <v>59268</v>
      </c>
      <c r="L123" s="100">
        <v>61052</v>
      </c>
      <c r="M123" s="1"/>
      <c r="N123" s="103"/>
      <c r="O123" s="103"/>
      <c r="P123" s="103"/>
      <c r="Q123" s="103"/>
      <c r="R123" s="103"/>
      <c r="S123" s="103"/>
      <c r="T123" s="132"/>
      <c r="U123" s="132"/>
      <c r="V123" s="132"/>
      <c r="W123" s="132"/>
      <c r="X123" s="132"/>
      <c r="Y123" s="132"/>
      <c r="Z123" s="132"/>
    </row>
    <row r="124" spans="1:27" s="18" customFormat="1">
      <c r="A124" s="1"/>
      <c r="B124" s="98">
        <v>5</v>
      </c>
      <c r="C124" s="99">
        <v>46778</v>
      </c>
      <c r="D124" s="99">
        <v>48565</v>
      </c>
      <c r="E124" s="99">
        <v>50348</v>
      </c>
      <c r="F124" s="99">
        <v>52131</v>
      </c>
      <c r="G124" s="99">
        <v>53916</v>
      </c>
      <c r="H124" s="99">
        <v>55700</v>
      </c>
      <c r="I124" s="99">
        <v>57485</v>
      </c>
      <c r="J124" s="99">
        <v>59268</v>
      </c>
      <c r="K124" s="99">
        <v>61052</v>
      </c>
      <c r="L124" s="100">
        <v>62834</v>
      </c>
      <c r="M124" s="1"/>
      <c r="N124" s="103"/>
      <c r="O124" s="103"/>
      <c r="P124" s="103"/>
      <c r="Q124" s="103"/>
      <c r="R124" s="103"/>
      <c r="S124" s="103"/>
      <c r="T124" s="132"/>
      <c r="U124" s="132"/>
      <c r="V124" s="132"/>
      <c r="W124" s="132"/>
      <c r="X124" s="132"/>
      <c r="Y124" s="132"/>
      <c r="Z124" s="132"/>
    </row>
    <row r="125" spans="1:27" s="18" customFormat="1">
      <c r="A125" s="1"/>
      <c r="B125" s="98">
        <v>6</v>
      </c>
      <c r="C125" s="99">
        <v>48565</v>
      </c>
      <c r="D125" s="99">
        <v>50348</v>
      </c>
      <c r="E125" s="99">
        <v>52131</v>
      </c>
      <c r="F125" s="99">
        <v>53916</v>
      </c>
      <c r="G125" s="99">
        <v>55700</v>
      </c>
      <c r="H125" s="99">
        <v>57485</v>
      </c>
      <c r="I125" s="99">
        <v>59268</v>
      </c>
      <c r="J125" s="99">
        <v>61052</v>
      </c>
      <c r="K125" s="99">
        <v>62834</v>
      </c>
      <c r="L125" s="100">
        <v>64619</v>
      </c>
      <c r="M125" s="1"/>
      <c r="N125" s="103"/>
      <c r="O125" s="103"/>
      <c r="P125" s="103"/>
      <c r="Q125" s="103"/>
      <c r="R125" s="103"/>
      <c r="S125" s="103"/>
      <c r="T125" s="132"/>
      <c r="U125" s="132"/>
      <c r="V125" s="132"/>
      <c r="W125" s="132"/>
      <c r="X125" s="132"/>
      <c r="Y125" s="132"/>
      <c r="Z125" s="132"/>
    </row>
    <row r="126" spans="1:27" s="18" customFormat="1">
      <c r="A126" s="1"/>
      <c r="B126" s="98">
        <v>7</v>
      </c>
      <c r="C126" s="99">
        <v>50348</v>
      </c>
      <c r="D126" s="99">
        <v>52131</v>
      </c>
      <c r="E126" s="99">
        <v>53916</v>
      </c>
      <c r="F126" s="99">
        <v>55700</v>
      </c>
      <c r="G126" s="99">
        <v>57485</v>
      </c>
      <c r="H126" s="99">
        <v>59268</v>
      </c>
      <c r="I126" s="99">
        <v>61052</v>
      </c>
      <c r="J126" s="99">
        <v>62834</v>
      </c>
      <c r="K126" s="99">
        <v>64619</v>
      </c>
      <c r="L126" s="100">
        <v>66404</v>
      </c>
      <c r="M126" s="1"/>
      <c r="N126" s="103"/>
      <c r="O126" s="103"/>
      <c r="P126" s="103"/>
      <c r="Q126" s="103"/>
      <c r="R126" s="103"/>
      <c r="S126" s="103"/>
      <c r="T126" s="132"/>
      <c r="U126" s="132"/>
      <c r="V126" s="132"/>
      <c r="W126" s="132"/>
      <c r="X126" s="132"/>
      <c r="Y126" s="132"/>
      <c r="Z126" s="132"/>
    </row>
    <row r="127" spans="1:27" s="18" customFormat="1">
      <c r="A127" s="1"/>
      <c r="B127" s="98">
        <v>8</v>
      </c>
      <c r="C127" s="99">
        <v>52131</v>
      </c>
      <c r="D127" s="99">
        <v>53916</v>
      </c>
      <c r="E127" s="99">
        <v>55700</v>
      </c>
      <c r="F127" s="99">
        <v>57485</v>
      </c>
      <c r="G127" s="99">
        <v>59268</v>
      </c>
      <c r="H127" s="99">
        <v>61052</v>
      </c>
      <c r="I127" s="99">
        <v>62834</v>
      </c>
      <c r="J127" s="99">
        <v>64619</v>
      </c>
      <c r="K127" s="99">
        <v>66404</v>
      </c>
      <c r="L127" s="100">
        <v>68188</v>
      </c>
      <c r="M127" s="1"/>
      <c r="N127" s="103"/>
      <c r="O127" s="103"/>
      <c r="P127" s="103"/>
      <c r="Q127" s="103"/>
      <c r="R127" s="103"/>
      <c r="S127" s="103"/>
      <c r="T127" s="132"/>
      <c r="U127" s="132"/>
      <c r="V127" s="132"/>
      <c r="W127" s="132"/>
      <c r="X127" s="132"/>
      <c r="Y127" s="132"/>
      <c r="Z127" s="132"/>
    </row>
    <row r="128" spans="1:27" s="18" customFormat="1">
      <c r="A128" s="1"/>
      <c r="B128" s="98">
        <v>9</v>
      </c>
      <c r="C128" s="99">
        <v>53916</v>
      </c>
      <c r="D128" s="99">
        <v>55700</v>
      </c>
      <c r="E128" s="99">
        <v>57485</v>
      </c>
      <c r="F128" s="99">
        <v>59268</v>
      </c>
      <c r="G128" s="99">
        <v>61052</v>
      </c>
      <c r="H128" s="99">
        <v>62834</v>
      </c>
      <c r="I128" s="99">
        <v>64619</v>
      </c>
      <c r="J128" s="99">
        <v>66404</v>
      </c>
      <c r="K128" s="99">
        <v>68188</v>
      </c>
      <c r="L128" s="100">
        <v>69971</v>
      </c>
      <c r="M128" s="1"/>
      <c r="N128" s="103"/>
      <c r="O128" s="103"/>
      <c r="P128" s="103"/>
      <c r="Q128" s="103"/>
      <c r="R128" s="103"/>
      <c r="S128" s="103"/>
      <c r="T128" s="132"/>
      <c r="U128" s="132"/>
      <c r="V128" s="132"/>
      <c r="W128" s="132"/>
      <c r="X128" s="132"/>
      <c r="Y128" s="132"/>
      <c r="Z128" s="132"/>
    </row>
    <row r="129" spans="1:26" s="18" customFormat="1">
      <c r="A129" s="1"/>
      <c r="B129" s="98">
        <v>10</v>
      </c>
      <c r="C129" s="99">
        <v>55700</v>
      </c>
      <c r="D129" s="99">
        <v>57485</v>
      </c>
      <c r="E129" s="99">
        <v>59268</v>
      </c>
      <c r="F129" s="99">
        <v>61052</v>
      </c>
      <c r="G129" s="99">
        <v>62834</v>
      </c>
      <c r="H129" s="99">
        <v>64619</v>
      </c>
      <c r="I129" s="99">
        <v>66404</v>
      </c>
      <c r="J129" s="99">
        <v>68188</v>
      </c>
      <c r="K129" s="99">
        <v>69971</v>
      </c>
      <c r="L129" s="100">
        <v>71755</v>
      </c>
      <c r="M129" s="1"/>
      <c r="N129" s="103"/>
      <c r="O129" s="103"/>
      <c r="P129" s="103"/>
      <c r="Q129" s="103"/>
      <c r="R129" s="103"/>
      <c r="S129" s="103"/>
      <c r="T129" s="132"/>
      <c r="U129" s="132"/>
      <c r="V129" s="132"/>
      <c r="W129" s="132"/>
      <c r="X129" s="132"/>
      <c r="Y129" s="132"/>
      <c r="Z129" s="132"/>
    </row>
    <row r="130" spans="1:26" s="18" customFormat="1">
      <c r="A130" s="1"/>
      <c r="B130" s="98">
        <v>11</v>
      </c>
      <c r="C130" s="99">
        <v>57485</v>
      </c>
      <c r="D130" s="99">
        <v>59268</v>
      </c>
      <c r="E130" s="99">
        <v>61052</v>
      </c>
      <c r="F130" s="99">
        <v>62834</v>
      </c>
      <c r="G130" s="99">
        <v>64619</v>
      </c>
      <c r="H130" s="99">
        <v>66404</v>
      </c>
      <c r="I130" s="99">
        <v>68188</v>
      </c>
      <c r="J130" s="99">
        <v>69971</v>
      </c>
      <c r="K130" s="99">
        <v>71755</v>
      </c>
      <c r="L130" s="100">
        <v>73540</v>
      </c>
      <c r="M130" s="1"/>
      <c r="N130" s="103"/>
      <c r="O130" s="103"/>
      <c r="P130" s="103"/>
      <c r="Q130" s="103"/>
      <c r="R130" s="103"/>
      <c r="S130" s="103"/>
      <c r="T130" s="132"/>
      <c r="U130" s="132"/>
      <c r="V130" s="132"/>
      <c r="W130" s="132"/>
      <c r="X130" s="132"/>
      <c r="Y130" s="132"/>
      <c r="Z130" s="132"/>
    </row>
    <row r="131" spans="1:26" s="18" customFormat="1">
      <c r="A131" s="1"/>
      <c r="B131" s="98">
        <v>12</v>
      </c>
      <c r="C131" s="99">
        <v>59268</v>
      </c>
      <c r="D131" s="99">
        <v>61052</v>
      </c>
      <c r="E131" s="99">
        <v>62834</v>
      </c>
      <c r="F131" s="99">
        <v>64619</v>
      </c>
      <c r="G131" s="99">
        <v>66404</v>
      </c>
      <c r="H131" s="99">
        <v>68188</v>
      </c>
      <c r="I131" s="99">
        <v>69971</v>
      </c>
      <c r="J131" s="99">
        <v>71755</v>
      </c>
      <c r="K131" s="99">
        <v>73540</v>
      </c>
      <c r="L131" s="100">
        <v>75323</v>
      </c>
      <c r="M131" s="1"/>
      <c r="N131" s="103"/>
      <c r="O131" s="103"/>
      <c r="P131" s="103"/>
      <c r="Q131" s="103"/>
      <c r="R131" s="103"/>
      <c r="S131" s="103"/>
      <c r="T131" s="132"/>
      <c r="U131" s="132"/>
      <c r="V131" s="132"/>
      <c r="W131" s="132"/>
      <c r="X131" s="132"/>
      <c r="Y131" s="132"/>
      <c r="Z131" s="132"/>
    </row>
    <row r="132" spans="1:26" s="18" customFormat="1">
      <c r="A132" s="1"/>
      <c r="B132" s="98">
        <v>13</v>
      </c>
      <c r="C132" s="99">
        <v>61052</v>
      </c>
      <c r="D132" s="99">
        <v>62834</v>
      </c>
      <c r="E132" s="99">
        <v>64619</v>
      </c>
      <c r="F132" s="99">
        <v>66404</v>
      </c>
      <c r="G132" s="99">
        <v>68188</v>
      </c>
      <c r="H132" s="99">
        <v>69971</v>
      </c>
      <c r="I132" s="99">
        <v>71755</v>
      </c>
      <c r="J132" s="99">
        <v>73540</v>
      </c>
      <c r="K132" s="99">
        <v>75323</v>
      </c>
      <c r="L132" s="100">
        <v>77106</v>
      </c>
      <c r="M132" s="1"/>
      <c r="N132" s="103"/>
      <c r="O132" s="103"/>
      <c r="P132" s="103"/>
      <c r="Q132" s="103"/>
      <c r="R132" s="103"/>
      <c r="S132" s="103"/>
      <c r="T132" s="132"/>
      <c r="U132" s="132"/>
      <c r="V132" s="132"/>
      <c r="W132" s="132"/>
      <c r="X132" s="132"/>
      <c r="Y132" s="132"/>
      <c r="Z132" s="132"/>
    </row>
    <row r="133" spans="1:26" s="18" customFormat="1">
      <c r="A133" s="1"/>
      <c r="B133" s="98">
        <v>14</v>
      </c>
      <c r="C133" s="99">
        <v>61052</v>
      </c>
      <c r="D133" s="99">
        <v>64619</v>
      </c>
      <c r="E133" s="99">
        <v>66404</v>
      </c>
      <c r="F133" s="99">
        <v>68188</v>
      </c>
      <c r="G133" s="99">
        <v>69971</v>
      </c>
      <c r="H133" s="99">
        <v>71755</v>
      </c>
      <c r="I133" s="99">
        <v>73540</v>
      </c>
      <c r="J133" s="99">
        <v>75323</v>
      </c>
      <c r="K133" s="99">
        <v>77106</v>
      </c>
      <c r="L133" s="100">
        <v>78891</v>
      </c>
      <c r="M133" s="1"/>
      <c r="N133" s="103"/>
      <c r="O133" s="103"/>
      <c r="P133" s="103"/>
      <c r="Q133" s="103"/>
      <c r="R133" s="103"/>
      <c r="S133" s="103"/>
      <c r="T133" s="132"/>
      <c r="U133" s="132"/>
      <c r="V133" s="132"/>
      <c r="W133" s="132"/>
      <c r="X133" s="132"/>
      <c r="Y133" s="132"/>
      <c r="Z133" s="132"/>
    </row>
    <row r="134" spans="1:26" s="18" customFormat="1">
      <c r="A134" s="1"/>
      <c r="B134" s="105">
        <v>15</v>
      </c>
      <c r="C134" s="99">
        <v>61052</v>
      </c>
      <c r="D134" s="99">
        <v>64619</v>
      </c>
      <c r="E134" s="99">
        <v>66404</v>
      </c>
      <c r="F134" s="99">
        <v>69971</v>
      </c>
      <c r="G134" s="99">
        <v>71755</v>
      </c>
      <c r="H134" s="99">
        <v>73540</v>
      </c>
      <c r="I134" s="99">
        <v>75323</v>
      </c>
      <c r="J134" s="99">
        <v>77106</v>
      </c>
      <c r="K134" s="99">
        <v>78891</v>
      </c>
      <c r="L134" s="100">
        <v>80674</v>
      </c>
      <c r="M134" s="1"/>
      <c r="N134" s="103"/>
      <c r="O134" s="103"/>
      <c r="P134" s="103"/>
      <c r="Q134" s="103"/>
      <c r="R134" s="103"/>
      <c r="S134" s="103"/>
      <c r="T134" s="132"/>
      <c r="U134" s="132"/>
      <c r="V134" s="132"/>
      <c r="W134" s="132"/>
      <c r="X134" s="132"/>
      <c r="Y134" s="132"/>
      <c r="Z134" s="132"/>
    </row>
    <row r="135" spans="1:26" s="18" customFormat="1">
      <c r="A135" s="1"/>
      <c r="B135" s="98">
        <v>16</v>
      </c>
      <c r="C135" s="99">
        <v>61052</v>
      </c>
      <c r="D135" s="99">
        <v>64619</v>
      </c>
      <c r="E135" s="99">
        <v>66404</v>
      </c>
      <c r="F135" s="99">
        <v>69971</v>
      </c>
      <c r="G135" s="99">
        <v>73540</v>
      </c>
      <c r="H135" s="99">
        <v>75323</v>
      </c>
      <c r="I135" s="99">
        <v>77106</v>
      </c>
      <c r="J135" s="99">
        <v>78891</v>
      </c>
      <c r="K135" s="99">
        <v>80674</v>
      </c>
      <c r="L135" s="100">
        <v>82459</v>
      </c>
      <c r="M135" s="1"/>
      <c r="N135" s="103"/>
      <c r="O135" s="103"/>
      <c r="P135" s="103"/>
      <c r="Q135" s="103"/>
      <c r="R135" s="103"/>
      <c r="S135" s="103"/>
      <c r="T135" s="132"/>
      <c r="U135" s="132"/>
      <c r="V135" s="132"/>
      <c r="W135" s="132"/>
      <c r="X135" s="132"/>
      <c r="Y135" s="132"/>
      <c r="Z135" s="132"/>
    </row>
    <row r="136" spans="1:26" s="18" customFormat="1">
      <c r="A136" s="1"/>
      <c r="B136" s="98">
        <v>17</v>
      </c>
      <c r="C136" s="99">
        <v>61052</v>
      </c>
      <c r="D136" s="99">
        <v>64619</v>
      </c>
      <c r="E136" s="99">
        <v>66404</v>
      </c>
      <c r="F136" s="99">
        <v>69971</v>
      </c>
      <c r="G136" s="99">
        <v>73540</v>
      </c>
      <c r="H136" s="99">
        <v>77106</v>
      </c>
      <c r="I136" s="99">
        <v>78891</v>
      </c>
      <c r="J136" s="99">
        <v>80674</v>
      </c>
      <c r="K136" s="99">
        <v>82459</v>
      </c>
      <c r="L136" s="100">
        <v>84244</v>
      </c>
      <c r="M136" s="1"/>
      <c r="N136" s="103"/>
      <c r="O136" s="103"/>
      <c r="P136" s="103"/>
      <c r="Q136" s="103"/>
      <c r="R136" s="103"/>
      <c r="S136" s="103"/>
      <c r="T136" s="132"/>
      <c r="U136" s="132"/>
      <c r="V136" s="132"/>
      <c r="W136" s="132"/>
      <c r="X136" s="132"/>
      <c r="Y136" s="132"/>
      <c r="Z136" s="132"/>
    </row>
    <row r="137" spans="1:26" s="18" customFormat="1">
      <c r="A137" s="1"/>
      <c r="B137" s="105">
        <v>18</v>
      </c>
      <c r="C137" s="99">
        <v>61661</v>
      </c>
      <c r="D137" s="99">
        <v>65265</v>
      </c>
      <c r="E137" s="99">
        <v>67067</v>
      </c>
      <c r="F137" s="99">
        <v>70672</v>
      </c>
      <c r="G137" s="99">
        <v>74275</v>
      </c>
      <c r="H137" s="99">
        <v>77879</v>
      </c>
      <c r="I137" s="99">
        <v>79679</v>
      </c>
      <c r="J137" s="99">
        <v>81481</v>
      </c>
      <c r="K137" s="99">
        <v>83285</v>
      </c>
      <c r="L137" s="100">
        <v>85086</v>
      </c>
      <c r="M137" s="1"/>
      <c r="N137" s="103"/>
      <c r="O137" s="103"/>
      <c r="P137" s="103"/>
      <c r="Q137" s="103"/>
      <c r="R137" s="103"/>
      <c r="S137" s="103"/>
      <c r="T137" s="132"/>
      <c r="U137" s="132"/>
      <c r="V137" s="132"/>
      <c r="W137" s="132"/>
      <c r="X137" s="132"/>
      <c r="Y137" s="132"/>
      <c r="Z137" s="132"/>
    </row>
    <row r="138" spans="1:26" s="18" customFormat="1">
      <c r="A138" s="1"/>
      <c r="B138" s="98">
        <v>19</v>
      </c>
      <c r="C138" s="99">
        <v>62278</v>
      </c>
      <c r="D138" s="99">
        <v>65919</v>
      </c>
      <c r="E138" s="99">
        <v>67740</v>
      </c>
      <c r="F138" s="99">
        <v>71380</v>
      </c>
      <c r="G138" s="99">
        <v>75015</v>
      </c>
      <c r="H138" s="99">
        <v>78656</v>
      </c>
      <c r="I138" s="99">
        <v>80478</v>
      </c>
      <c r="J138" s="99">
        <v>82296</v>
      </c>
      <c r="K138" s="99">
        <v>84117</v>
      </c>
      <c r="L138" s="100">
        <v>85937</v>
      </c>
      <c r="M138" s="1"/>
      <c r="N138" s="103"/>
      <c r="O138" s="103"/>
      <c r="P138" s="103"/>
      <c r="Q138" s="103"/>
      <c r="R138" s="103"/>
      <c r="S138" s="103"/>
      <c r="T138" s="132"/>
      <c r="U138" s="132"/>
      <c r="V138" s="132"/>
      <c r="W138" s="132"/>
      <c r="X138" s="132"/>
      <c r="Y138" s="132"/>
      <c r="Z138" s="132"/>
    </row>
    <row r="139" spans="1:26" s="18" customFormat="1">
      <c r="A139" s="1"/>
      <c r="B139" s="98">
        <v>20</v>
      </c>
      <c r="C139" s="99">
        <v>62902</v>
      </c>
      <c r="D139" s="99">
        <v>66577</v>
      </c>
      <c r="E139" s="99">
        <v>68415</v>
      </c>
      <c r="F139" s="99">
        <v>72091</v>
      </c>
      <c r="G139" s="99">
        <v>75767</v>
      </c>
      <c r="H139" s="99">
        <v>79444</v>
      </c>
      <c r="I139" s="99">
        <v>81281</v>
      </c>
      <c r="J139" s="99">
        <v>83120</v>
      </c>
      <c r="K139" s="99">
        <v>84958</v>
      </c>
      <c r="L139" s="100">
        <v>86797</v>
      </c>
      <c r="M139" s="1"/>
      <c r="N139" s="103"/>
      <c r="O139" s="103"/>
      <c r="P139" s="103"/>
      <c r="Q139" s="103"/>
      <c r="R139" s="103"/>
      <c r="S139" s="103"/>
      <c r="T139" s="132"/>
      <c r="U139" s="132"/>
      <c r="V139" s="132"/>
      <c r="W139" s="132"/>
      <c r="X139" s="132"/>
      <c r="Y139" s="132"/>
      <c r="Z139" s="132"/>
    </row>
    <row r="140" spans="1:26" s="18" customFormat="1">
      <c r="A140" s="1"/>
      <c r="B140" s="98">
        <v>21</v>
      </c>
      <c r="C140" s="99">
        <v>63529</v>
      </c>
      <c r="D140" s="99">
        <v>67245</v>
      </c>
      <c r="E140" s="99">
        <v>69099</v>
      </c>
      <c r="F140" s="99">
        <v>72813</v>
      </c>
      <c r="G140" s="99">
        <v>76525</v>
      </c>
      <c r="H140" s="99">
        <v>80238</v>
      </c>
      <c r="I140" s="99">
        <v>82095</v>
      </c>
      <c r="J140" s="99">
        <v>83950</v>
      </c>
      <c r="K140" s="99">
        <v>85808</v>
      </c>
      <c r="L140" s="100">
        <v>87663</v>
      </c>
      <c r="M140" s="1"/>
      <c r="N140" s="103"/>
      <c r="O140" s="103"/>
      <c r="P140" s="103"/>
      <c r="Q140" s="103"/>
      <c r="R140" s="103"/>
      <c r="S140" s="103"/>
      <c r="T140" s="132"/>
      <c r="U140" s="132"/>
      <c r="V140" s="132"/>
      <c r="W140" s="132"/>
      <c r="X140" s="132"/>
      <c r="Y140" s="132"/>
      <c r="Z140" s="132"/>
    </row>
    <row r="141" spans="1:26" s="18" customFormat="1">
      <c r="A141" s="1"/>
      <c r="B141" s="98">
        <v>22</v>
      </c>
      <c r="C141" s="99">
        <v>64166</v>
      </c>
      <c r="D141" s="99">
        <v>67915</v>
      </c>
      <c r="E141" s="99">
        <v>69791</v>
      </c>
      <c r="F141" s="99">
        <v>73542</v>
      </c>
      <c r="G141" s="99">
        <v>77288</v>
      </c>
      <c r="H141" s="99">
        <v>81041</v>
      </c>
      <c r="I141" s="99">
        <v>82915</v>
      </c>
      <c r="J141" s="99">
        <v>84791</v>
      </c>
      <c r="K141" s="99">
        <v>86667</v>
      </c>
      <c r="L141" s="100">
        <v>88542</v>
      </c>
      <c r="M141" s="1"/>
      <c r="N141" s="103"/>
      <c r="O141" s="103"/>
      <c r="P141" s="103"/>
      <c r="Q141" s="103"/>
      <c r="R141" s="103"/>
      <c r="S141" s="103"/>
      <c r="T141" s="132"/>
      <c r="U141" s="132"/>
      <c r="V141" s="132"/>
      <c r="W141" s="132"/>
      <c r="X141" s="132"/>
      <c r="Y141" s="132"/>
      <c r="Z141" s="132"/>
    </row>
    <row r="142" spans="1:26" s="18" customFormat="1">
      <c r="A142" s="1"/>
      <c r="B142" s="105">
        <v>23</v>
      </c>
      <c r="C142" s="99">
        <v>64806</v>
      </c>
      <c r="D142" s="99">
        <v>68594</v>
      </c>
      <c r="E142" s="99">
        <v>70488</v>
      </c>
      <c r="F142" s="99">
        <v>74276</v>
      </c>
      <c r="G142" s="99">
        <v>78062</v>
      </c>
      <c r="H142" s="99">
        <v>81851</v>
      </c>
      <c r="I142" s="99">
        <v>83745</v>
      </c>
      <c r="J142" s="99">
        <v>85639</v>
      </c>
      <c r="K142" s="99">
        <v>87531</v>
      </c>
      <c r="L142" s="100">
        <v>89425</v>
      </c>
      <c r="M142" s="1"/>
      <c r="N142" s="103"/>
      <c r="O142" s="103"/>
      <c r="P142" s="103"/>
      <c r="Q142" s="103"/>
      <c r="R142" s="103"/>
      <c r="S142" s="103"/>
      <c r="T142" s="132"/>
      <c r="U142" s="132"/>
      <c r="V142" s="132"/>
      <c r="W142" s="132"/>
      <c r="X142" s="132"/>
      <c r="Y142" s="132"/>
      <c r="Z142" s="132"/>
    </row>
    <row r="143" spans="1:26" s="18" customFormat="1">
      <c r="A143" s="1"/>
      <c r="B143" s="105">
        <v>24</v>
      </c>
      <c r="C143" s="99">
        <v>65455</v>
      </c>
      <c r="D143" s="99">
        <v>69281</v>
      </c>
      <c r="E143" s="99">
        <v>71194</v>
      </c>
      <c r="F143" s="99">
        <v>75018</v>
      </c>
      <c r="G143" s="99">
        <v>78844</v>
      </c>
      <c r="H143" s="99">
        <v>82670</v>
      </c>
      <c r="I143" s="99">
        <v>84582</v>
      </c>
      <c r="J143" s="99">
        <v>86493</v>
      </c>
      <c r="K143" s="99">
        <v>88407</v>
      </c>
      <c r="L143" s="100">
        <v>90321</v>
      </c>
      <c r="M143" s="1"/>
      <c r="N143" s="103"/>
      <c r="O143" s="103"/>
      <c r="P143" s="103"/>
      <c r="Q143" s="103"/>
      <c r="R143" s="103"/>
      <c r="S143" s="103"/>
      <c r="T143" s="132"/>
      <c r="U143" s="132"/>
      <c r="V143" s="132"/>
      <c r="W143" s="132"/>
      <c r="X143" s="132"/>
      <c r="Y143" s="132"/>
      <c r="Z143" s="132"/>
    </row>
    <row r="144" spans="1:26" s="18" customFormat="1">
      <c r="A144" s="1"/>
      <c r="B144" s="98">
        <v>25</v>
      </c>
      <c r="C144" s="99">
        <v>66110</v>
      </c>
      <c r="D144" s="99">
        <v>69974</v>
      </c>
      <c r="E144" s="99">
        <v>71905</v>
      </c>
      <c r="F144" s="99">
        <v>75769</v>
      </c>
      <c r="G144" s="99">
        <v>79634</v>
      </c>
      <c r="H144" s="99">
        <v>83496</v>
      </c>
      <c r="I144" s="99">
        <v>85428</v>
      </c>
      <c r="J144" s="99">
        <v>87360</v>
      </c>
      <c r="K144" s="99">
        <v>89290</v>
      </c>
      <c r="L144" s="100">
        <v>91224</v>
      </c>
      <c r="M144" s="1"/>
      <c r="N144" s="103"/>
      <c r="O144" s="103"/>
      <c r="P144" s="103"/>
      <c r="Q144" s="103"/>
      <c r="R144" s="103"/>
      <c r="S144" s="103"/>
      <c r="T144" s="132"/>
      <c r="U144" s="132"/>
      <c r="V144" s="132"/>
      <c r="W144" s="132"/>
      <c r="X144" s="132"/>
      <c r="Y144" s="132"/>
      <c r="Z144" s="132"/>
    </row>
    <row r="145" spans="1:26" s="18" customFormat="1">
      <c r="A145" s="1"/>
      <c r="B145" s="105">
        <v>26</v>
      </c>
      <c r="C145" s="99">
        <v>66772</v>
      </c>
      <c r="D145" s="99">
        <v>70673</v>
      </c>
      <c r="E145" s="99">
        <v>72625</v>
      </c>
      <c r="F145" s="99">
        <v>76527</v>
      </c>
      <c r="G145" s="99">
        <v>80428</v>
      </c>
      <c r="H145" s="99">
        <v>84332</v>
      </c>
      <c r="I145" s="99">
        <v>86281</v>
      </c>
      <c r="J145" s="99">
        <v>88233</v>
      </c>
      <c r="K145" s="99">
        <v>90184</v>
      </c>
      <c r="L145" s="100">
        <v>92136</v>
      </c>
      <c r="M145" s="1"/>
      <c r="N145" s="103"/>
      <c r="O145" s="103"/>
      <c r="P145" s="103"/>
      <c r="Q145" s="103"/>
      <c r="R145" s="103"/>
      <c r="S145" s="103"/>
      <c r="T145" s="132"/>
      <c r="U145" s="132"/>
      <c r="V145" s="132"/>
      <c r="W145" s="132"/>
      <c r="X145" s="132"/>
      <c r="Y145" s="132"/>
      <c r="Z145" s="132"/>
    </row>
    <row r="146" spans="1:26" s="18" customFormat="1">
      <c r="A146" s="1"/>
      <c r="B146" s="105">
        <v>27</v>
      </c>
      <c r="C146" s="99">
        <v>67439</v>
      </c>
      <c r="D146" s="99">
        <v>71382</v>
      </c>
      <c r="E146" s="99">
        <v>73351</v>
      </c>
      <c r="F146" s="99">
        <v>77290</v>
      </c>
      <c r="G146" s="99">
        <v>81234</v>
      </c>
      <c r="H146" s="99">
        <v>85173</v>
      </c>
      <c r="I146" s="99">
        <v>87145</v>
      </c>
      <c r="J146" s="99">
        <v>89115</v>
      </c>
      <c r="K146" s="99">
        <v>91085</v>
      </c>
      <c r="L146" s="100">
        <v>93056</v>
      </c>
      <c r="M146" s="1"/>
      <c r="N146" s="103"/>
      <c r="O146" s="103"/>
      <c r="P146" s="103"/>
      <c r="Q146" s="103"/>
      <c r="R146" s="103"/>
      <c r="S146" s="103"/>
      <c r="T146" s="132"/>
      <c r="U146" s="132"/>
      <c r="V146" s="132"/>
      <c r="W146" s="132"/>
      <c r="X146" s="132"/>
      <c r="Y146" s="132"/>
      <c r="Z146" s="132"/>
    </row>
    <row r="147" spans="1:26" s="18" customFormat="1">
      <c r="A147" s="1"/>
      <c r="B147" s="105">
        <v>28</v>
      </c>
      <c r="C147" s="99">
        <v>68115</v>
      </c>
      <c r="D147" s="99">
        <v>72093</v>
      </c>
      <c r="E147" s="99">
        <v>74084</v>
      </c>
      <c r="F147" s="99">
        <v>78063</v>
      </c>
      <c r="G147" s="99">
        <v>82046</v>
      </c>
      <c r="H147" s="99">
        <v>86027</v>
      </c>
      <c r="I147" s="99">
        <v>88017</v>
      </c>
      <c r="J147" s="99">
        <v>90007</v>
      </c>
      <c r="K147" s="99">
        <v>91998</v>
      </c>
      <c r="L147" s="100">
        <v>93987</v>
      </c>
      <c r="M147" s="1"/>
      <c r="N147" s="103"/>
      <c r="O147" s="103"/>
      <c r="P147" s="103"/>
      <c r="Q147" s="103"/>
      <c r="R147" s="103"/>
      <c r="S147" s="103"/>
      <c r="T147" s="132"/>
      <c r="U147" s="132"/>
      <c r="V147" s="132"/>
      <c r="W147" s="132"/>
      <c r="X147" s="132"/>
      <c r="Y147" s="132"/>
      <c r="Z147" s="132"/>
    </row>
    <row r="148" spans="1:26" s="18" customFormat="1">
      <c r="A148" s="1"/>
      <c r="B148" s="98">
        <v>29</v>
      </c>
      <c r="C148" s="99">
        <v>68796</v>
      </c>
      <c r="D148" s="99">
        <v>72816</v>
      </c>
      <c r="E148" s="99">
        <v>74825</v>
      </c>
      <c r="F148" s="99">
        <v>78845</v>
      </c>
      <c r="G148" s="99">
        <v>82866</v>
      </c>
      <c r="H148" s="99">
        <v>86887</v>
      </c>
      <c r="I148" s="99">
        <v>88897</v>
      </c>
      <c r="J148" s="99">
        <v>90907</v>
      </c>
      <c r="K148" s="99">
        <v>92917</v>
      </c>
      <c r="L148" s="100">
        <v>94927</v>
      </c>
      <c r="M148" s="1"/>
      <c r="N148" s="103"/>
      <c r="O148" s="103"/>
      <c r="P148" s="103"/>
      <c r="Q148" s="103"/>
      <c r="R148" s="103"/>
      <c r="S148" s="103"/>
      <c r="T148" s="132"/>
      <c r="U148" s="132"/>
      <c r="V148" s="132"/>
      <c r="W148" s="132"/>
      <c r="X148" s="132"/>
      <c r="Y148" s="132"/>
      <c r="Z148" s="132"/>
    </row>
    <row r="149" spans="1:26" s="18" customFormat="1">
      <c r="A149" s="1"/>
      <c r="B149" s="98">
        <v>30</v>
      </c>
      <c r="C149" s="99">
        <v>69482</v>
      </c>
      <c r="D149" s="99">
        <v>73543</v>
      </c>
      <c r="E149" s="99">
        <v>75573</v>
      </c>
      <c r="F149" s="99">
        <v>79635</v>
      </c>
      <c r="G149" s="99">
        <v>83694</v>
      </c>
      <c r="H149" s="99">
        <v>87755</v>
      </c>
      <c r="I149" s="99">
        <v>89786</v>
      </c>
      <c r="J149" s="99">
        <v>91816</v>
      </c>
      <c r="K149" s="99">
        <v>93847</v>
      </c>
      <c r="L149" s="100">
        <v>95876</v>
      </c>
      <c r="M149" s="1"/>
      <c r="N149" s="103"/>
      <c r="O149" s="103"/>
      <c r="P149" s="103"/>
      <c r="Q149" s="103"/>
      <c r="R149" s="103"/>
      <c r="S149" s="103"/>
      <c r="T149" s="132"/>
      <c r="U149" s="132"/>
      <c r="V149" s="132"/>
      <c r="W149" s="132"/>
      <c r="X149" s="132"/>
      <c r="Y149" s="132"/>
      <c r="Z149" s="132"/>
    </row>
    <row r="150" spans="1:26" s="18" customFormat="1">
      <c r="A150" s="1"/>
      <c r="B150" s="106">
        <v>31</v>
      </c>
      <c r="C150" s="107">
        <v>70176</v>
      </c>
      <c r="D150" s="107">
        <v>74278</v>
      </c>
      <c r="E150" s="107">
        <v>76328</v>
      </c>
      <c r="F150" s="107">
        <v>80429</v>
      </c>
      <c r="G150" s="107">
        <v>84532</v>
      </c>
      <c r="H150" s="107">
        <v>88634</v>
      </c>
      <c r="I150" s="107">
        <v>90684</v>
      </c>
      <c r="J150" s="107">
        <v>92732</v>
      </c>
      <c r="K150" s="107">
        <v>94785</v>
      </c>
      <c r="L150" s="108">
        <v>96834</v>
      </c>
      <c r="M150" s="1"/>
      <c r="N150" s="103"/>
      <c r="O150" s="103"/>
      <c r="P150" s="103"/>
      <c r="Q150" s="103"/>
      <c r="R150" s="103"/>
      <c r="S150" s="103"/>
      <c r="T150" s="132"/>
      <c r="U150" s="132"/>
      <c r="V150" s="132"/>
      <c r="W150" s="132"/>
      <c r="X150" s="132"/>
      <c r="Y150" s="132"/>
      <c r="Z150" s="132"/>
    </row>
    <row r="151" spans="1:26" s="18" customFormat="1">
      <c r="A151" s="1"/>
      <c r="B151" s="109"/>
      <c r="C151" s="110" t="s">
        <v>40</v>
      </c>
      <c r="D151" s="110"/>
      <c r="E151" s="110"/>
      <c r="F151" s="110"/>
      <c r="G151" s="110"/>
      <c r="H151" s="110"/>
      <c r="I151" s="110"/>
      <c r="J151" s="110"/>
      <c r="K151" s="110"/>
      <c r="L151" s="111"/>
      <c r="M151" s="1"/>
      <c r="N151" s="1"/>
      <c r="O151" s="1"/>
      <c r="P151" s="1"/>
      <c r="Q151" s="1"/>
      <c r="R151" s="1"/>
      <c r="S151" s="1"/>
    </row>
    <row r="153" spans="1:26" ht="30">
      <c r="B153" s="150" t="s">
        <v>22</v>
      </c>
      <c r="C153" s="150"/>
      <c r="D153" s="150"/>
      <c r="E153" s="150"/>
      <c r="F153" s="150"/>
      <c r="G153" s="150"/>
      <c r="H153" s="150"/>
      <c r="I153" s="150"/>
      <c r="J153" s="150"/>
      <c r="K153" s="150"/>
      <c r="L153" s="150"/>
    </row>
    <row r="154" spans="1:26" ht="15" customHeight="1">
      <c r="B154" s="139"/>
      <c r="C154" s="140"/>
      <c r="D154" s="141"/>
      <c r="E154" s="142"/>
      <c r="F154" s="142"/>
      <c r="G154" s="142"/>
      <c r="H154" s="142"/>
      <c r="I154" s="143"/>
      <c r="J154" s="143"/>
      <c r="K154" s="143"/>
      <c r="L154" s="119"/>
    </row>
    <row r="155" spans="1:26" ht="20.25">
      <c r="B155" s="144"/>
      <c r="C155" s="151"/>
      <c r="D155" s="152"/>
      <c r="E155" s="153" t="s">
        <v>9</v>
      </c>
      <c r="F155" s="153" t="s">
        <v>10</v>
      </c>
      <c r="G155" s="154" t="s">
        <v>25</v>
      </c>
      <c r="H155" s="154"/>
      <c r="I155" s="74"/>
      <c r="J155" s="75"/>
      <c r="K155" s="76"/>
      <c r="L155" s="76"/>
    </row>
    <row r="156" spans="1:26" ht="20.25">
      <c r="B156" s="144"/>
      <c r="C156" s="155"/>
      <c r="D156" s="156" t="s">
        <v>22</v>
      </c>
      <c r="E156" s="124">
        <f>G20</f>
        <v>3</v>
      </c>
      <c r="F156" s="124">
        <f>H20</f>
        <v>1</v>
      </c>
      <c r="G156" s="80">
        <f>H60</f>
        <v>81242</v>
      </c>
      <c r="H156" s="80"/>
      <c r="I156" s="81"/>
      <c r="J156" s="81"/>
      <c r="K156" s="82"/>
      <c r="L156" s="82"/>
    </row>
    <row r="157" spans="1:26" s="18" customFormat="1" ht="15" customHeight="1">
      <c r="A157" s="1"/>
      <c r="B157" s="149"/>
      <c r="M157" s="1"/>
      <c r="N157" s="1"/>
      <c r="O157" s="1"/>
      <c r="P157" s="1"/>
      <c r="Q157" s="1"/>
      <c r="R157" s="1"/>
      <c r="S157" s="1"/>
    </row>
    <row r="158" spans="1:26" s="18" customFormat="1" ht="15" customHeight="1">
      <c r="A158" s="1"/>
      <c r="B158" s="84" t="s">
        <v>27</v>
      </c>
      <c r="C158" s="85"/>
      <c r="D158" s="86"/>
      <c r="E158" s="86"/>
      <c r="F158" s="86"/>
      <c r="G158" s="86"/>
      <c r="H158" s="86"/>
      <c r="I158" s="87">
        <v>1.103753</v>
      </c>
      <c r="J158" s="88" t="s">
        <v>28</v>
      </c>
      <c r="K158" s="86"/>
      <c r="L158" s="86"/>
      <c r="M158" s="1"/>
      <c r="N158" s="1"/>
      <c r="O158" s="1"/>
      <c r="P158" s="1"/>
      <c r="Q158" s="1"/>
      <c r="R158" s="1"/>
      <c r="S158" s="1"/>
    </row>
    <row r="159" spans="1:26" s="18" customFormat="1" ht="15" customHeight="1">
      <c r="A159" s="1"/>
      <c r="B159" s="89"/>
      <c r="C159" s="90">
        <v>1</v>
      </c>
      <c r="D159" s="90">
        <v>2</v>
      </c>
      <c r="E159" s="90">
        <v>3</v>
      </c>
      <c r="F159" s="90">
        <v>4</v>
      </c>
      <c r="G159" s="90">
        <v>5</v>
      </c>
      <c r="H159" s="90">
        <v>6</v>
      </c>
      <c r="I159" s="90">
        <v>7</v>
      </c>
      <c r="J159" s="90">
        <v>8</v>
      </c>
      <c r="K159" s="90">
        <v>9</v>
      </c>
      <c r="L159" s="91">
        <v>10</v>
      </c>
      <c r="M159" s="1"/>
      <c r="N159" s="1"/>
      <c r="O159" s="1"/>
      <c r="P159" s="1"/>
      <c r="Q159" s="1"/>
      <c r="R159" s="1"/>
      <c r="S159" s="1"/>
    </row>
    <row r="160" spans="1:26" s="18" customFormat="1" ht="15" customHeight="1" thickBot="1">
      <c r="A160" s="1"/>
      <c r="B160" s="92" t="s">
        <v>9</v>
      </c>
      <c r="C160" s="93" t="s">
        <v>29</v>
      </c>
      <c r="D160" s="93" t="s">
        <v>30</v>
      </c>
      <c r="E160" s="93" t="s">
        <v>31</v>
      </c>
      <c r="F160" s="93" t="s">
        <v>32</v>
      </c>
      <c r="G160" s="93" t="s">
        <v>33</v>
      </c>
      <c r="H160" s="93" t="s">
        <v>34</v>
      </c>
      <c r="I160" s="93" t="s">
        <v>35</v>
      </c>
      <c r="J160" s="93" t="s">
        <v>36</v>
      </c>
      <c r="K160" s="93" t="s">
        <v>37</v>
      </c>
      <c r="L160" s="94" t="s">
        <v>38</v>
      </c>
      <c r="M160" s="1"/>
      <c r="N160" s="1"/>
      <c r="O160" s="1"/>
      <c r="P160" s="1"/>
      <c r="Q160" s="1"/>
      <c r="R160" s="1"/>
      <c r="S160" s="1"/>
    </row>
    <row r="161" spans="1:27" s="18" customFormat="1" ht="15" customHeight="1">
      <c r="A161" s="1"/>
      <c r="B161" s="89">
        <v>0</v>
      </c>
      <c r="C161" s="95"/>
      <c r="D161" s="95"/>
      <c r="E161" s="95"/>
      <c r="F161" s="95"/>
      <c r="G161" s="95"/>
      <c r="H161" s="95"/>
      <c r="I161" s="95"/>
      <c r="J161" s="95"/>
      <c r="K161" s="95"/>
      <c r="L161" s="96"/>
      <c r="M161" s="1"/>
      <c r="N161" s="1"/>
      <c r="O161" s="1"/>
      <c r="P161" s="1"/>
      <c r="Q161" s="1"/>
      <c r="R161" s="1"/>
      <c r="S161" s="1"/>
    </row>
    <row r="162" spans="1:27" s="18" customFormat="1" ht="15" customHeight="1">
      <c r="A162" s="1"/>
      <c r="B162" s="98">
        <v>1</v>
      </c>
      <c r="C162" s="99">
        <v>39940</v>
      </c>
      <c r="D162" s="99">
        <v>41740</v>
      </c>
      <c r="E162" s="99">
        <v>43536</v>
      </c>
      <c r="F162" s="99">
        <v>45332</v>
      </c>
      <c r="G162" s="99">
        <v>47129</v>
      </c>
      <c r="H162" s="99">
        <v>48929</v>
      </c>
      <c r="I162" s="99">
        <v>50725</v>
      </c>
      <c r="J162" s="99">
        <v>52522</v>
      </c>
      <c r="K162" s="99">
        <v>54320</v>
      </c>
      <c r="L162" s="99">
        <v>56117</v>
      </c>
      <c r="M162" s="1"/>
      <c r="N162" s="103"/>
      <c r="O162" s="103"/>
      <c r="P162" s="103"/>
      <c r="Q162" s="103"/>
      <c r="R162" s="103"/>
      <c r="S162" s="103"/>
      <c r="T162" s="132"/>
      <c r="U162" s="132"/>
      <c r="V162" s="132"/>
      <c r="W162" s="132"/>
      <c r="X162" s="132"/>
      <c r="Y162" s="132"/>
      <c r="Z162" s="132"/>
      <c r="AA162" s="132"/>
    </row>
    <row r="163" spans="1:27" s="18" customFormat="1" ht="15" customHeight="1">
      <c r="A163" s="1"/>
      <c r="B163" s="98">
        <v>2</v>
      </c>
      <c r="C163" s="99">
        <v>41740</v>
      </c>
      <c r="D163" s="99">
        <v>43536</v>
      </c>
      <c r="E163" s="99">
        <v>45332</v>
      </c>
      <c r="F163" s="99">
        <v>47129</v>
      </c>
      <c r="G163" s="99">
        <v>48929</v>
      </c>
      <c r="H163" s="99">
        <v>50725</v>
      </c>
      <c r="I163" s="99">
        <v>52522</v>
      </c>
      <c r="J163" s="99">
        <v>54320</v>
      </c>
      <c r="K163" s="99">
        <v>56117</v>
      </c>
      <c r="L163" s="99">
        <v>57916</v>
      </c>
      <c r="M163" s="1"/>
      <c r="N163" s="103"/>
      <c r="O163" s="103"/>
      <c r="P163" s="103"/>
      <c r="Q163" s="103"/>
      <c r="R163" s="103"/>
      <c r="S163" s="103"/>
      <c r="T163" s="132"/>
      <c r="U163" s="132"/>
      <c r="V163" s="132"/>
      <c r="W163" s="132"/>
      <c r="X163" s="132"/>
      <c r="Y163" s="132"/>
      <c r="Z163" s="132"/>
    </row>
    <row r="164" spans="1:27" s="18" customFormat="1" ht="15" customHeight="1">
      <c r="A164" s="1"/>
      <c r="B164" s="98">
        <v>3</v>
      </c>
      <c r="C164" s="99">
        <v>43536</v>
      </c>
      <c r="D164" s="99">
        <v>45332</v>
      </c>
      <c r="E164" s="99">
        <v>47129</v>
      </c>
      <c r="F164" s="99">
        <v>48929</v>
      </c>
      <c r="G164" s="99">
        <v>50725</v>
      </c>
      <c r="H164" s="99">
        <v>52522</v>
      </c>
      <c r="I164" s="99">
        <v>54320</v>
      </c>
      <c r="J164" s="99">
        <v>56117</v>
      </c>
      <c r="K164" s="99">
        <v>57916</v>
      </c>
      <c r="L164" s="99">
        <v>59713</v>
      </c>
      <c r="M164" s="1"/>
      <c r="N164" s="103"/>
      <c r="O164" s="103"/>
      <c r="P164" s="103"/>
      <c r="Q164" s="103"/>
      <c r="R164" s="103"/>
      <c r="S164" s="103"/>
      <c r="T164" s="132"/>
      <c r="U164" s="132"/>
      <c r="V164" s="132"/>
      <c r="W164" s="132"/>
      <c r="X164" s="132"/>
      <c r="Y164" s="132"/>
      <c r="Z164" s="132"/>
    </row>
    <row r="165" spans="1:27" s="18" customFormat="1" ht="15" customHeight="1">
      <c r="A165" s="1"/>
      <c r="B165" s="98">
        <v>4</v>
      </c>
      <c r="C165" s="99">
        <v>45332</v>
      </c>
      <c r="D165" s="99">
        <v>47129</v>
      </c>
      <c r="E165" s="99">
        <v>48929</v>
      </c>
      <c r="F165" s="99">
        <v>50725</v>
      </c>
      <c r="G165" s="99">
        <v>52522</v>
      </c>
      <c r="H165" s="99">
        <v>54320</v>
      </c>
      <c r="I165" s="99">
        <v>56117</v>
      </c>
      <c r="J165" s="99">
        <v>57916</v>
      </c>
      <c r="K165" s="99">
        <v>59713</v>
      </c>
      <c r="L165" s="99">
        <v>61510</v>
      </c>
      <c r="M165" s="1"/>
      <c r="N165" s="103"/>
      <c r="O165" s="103"/>
      <c r="P165" s="103"/>
      <c r="Q165" s="103"/>
      <c r="R165" s="103"/>
      <c r="S165" s="103"/>
      <c r="T165" s="132"/>
      <c r="U165" s="132"/>
      <c r="V165" s="132"/>
      <c r="W165" s="132"/>
      <c r="X165" s="132"/>
      <c r="Y165" s="132"/>
      <c r="Z165" s="132"/>
    </row>
    <row r="166" spans="1:27" s="18" customFormat="1" ht="15" customHeight="1">
      <c r="A166" s="1"/>
      <c r="B166" s="98">
        <v>5</v>
      </c>
      <c r="C166" s="99">
        <v>47129</v>
      </c>
      <c r="D166" s="99">
        <v>48929</v>
      </c>
      <c r="E166" s="99">
        <v>50725</v>
      </c>
      <c r="F166" s="99">
        <v>52522</v>
      </c>
      <c r="G166" s="99">
        <v>54320</v>
      </c>
      <c r="H166" s="99">
        <v>56117</v>
      </c>
      <c r="I166" s="99">
        <v>57916</v>
      </c>
      <c r="J166" s="99">
        <v>59713</v>
      </c>
      <c r="K166" s="99">
        <v>61510</v>
      </c>
      <c r="L166" s="99">
        <v>63306</v>
      </c>
      <c r="M166" s="1"/>
      <c r="N166" s="103"/>
      <c r="O166" s="103"/>
      <c r="P166" s="103"/>
      <c r="Q166" s="103"/>
      <c r="R166" s="103"/>
      <c r="S166" s="103"/>
      <c r="T166" s="132"/>
      <c r="U166" s="132"/>
      <c r="V166" s="132"/>
      <c r="W166" s="132"/>
      <c r="X166" s="132"/>
      <c r="Y166" s="132"/>
      <c r="Z166" s="132"/>
    </row>
    <row r="167" spans="1:27" s="18" customFormat="1" ht="15" customHeight="1">
      <c r="A167" s="1"/>
      <c r="B167" s="98">
        <v>6</v>
      </c>
      <c r="C167" s="99">
        <v>48929</v>
      </c>
      <c r="D167" s="99">
        <v>50725</v>
      </c>
      <c r="E167" s="99">
        <v>52522</v>
      </c>
      <c r="F167" s="99">
        <v>54320</v>
      </c>
      <c r="G167" s="99">
        <v>56117</v>
      </c>
      <c r="H167" s="99">
        <v>57916</v>
      </c>
      <c r="I167" s="99">
        <v>59713</v>
      </c>
      <c r="J167" s="99">
        <v>61510</v>
      </c>
      <c r="K167" s="99">
        <v>63306</v>
      </c>
      <c r="L167" s="99">
        <v>65104</v>
      </c>
      <c r="M167" s="1"/>
      <c r="N167" s="103"/>
      <c r="O167" s="103"/>
      <c r="P167" s="103"/>
      <c r="Q167" s="103"/>
      <c r="R167" s="103"/>
      <c r="S167" s="103"/>
      <c r="T167" s="132"/>
      <c r="U167" s="132"/>
      <c r="V167" s="132"/>
      <c r="W167" s="132"/>
      <c r="X167" s="132"/>
      <c r="Y167" s="132"/>
      <c r="Z167" s="132"/>
    </row>
    <row r="168" spans="1:27" s="18" customFormat="1" ht="15" customHeight="1">
      <c r="A168" s="1"/>
      <c r="B168" s="98">
        <v>7</v>
      </c>
      <c r="C168" s="99">
        <v>50725</v>
      </c>
      <c r="D168" s="99">
        <v>52522</v>
      </c>
      <c r="E168" s="99">
        <v>54320</v>
      </c>
      <c r="F168" s="99">
        <v>56117</v>
      </c>
      <c r="G168" s="99">
        <v>57916</v>
      </c>
      <c r="H168" s="99">
        <v>59713</v>
      </c>
      <c r="I168" s="99">
        <v>61510</v>
      </c>
      <c r="J168" s="99">
        <v>63306</v>
      </c>
      <c r="K168" s="99">
        <v>65104</v>
      </c>
      <c r="L168" s="99">
        <v>66902</v>
      </c>
      <c r="M168" s="1"/>
      <c r="N168" s="103"/>
      <c r="O168" s="103"/>
      <c r="P168" s="103"/>
      <c r="Q168" s="103"/>
      <c r="R168" s="103"/>
      <c r="S168" s="103"/>
      <c r="T168" s="132"/>
      <c r="U168" s="132"/>
      <c r="V168" s="132"/>
      <c r="W168" s="132"/>
      <c r="X168" s="132"/>
      <c r="Y168" s="132"/>
      <c r="Z168" s="132"/>
    </row>
    <row r="169" spans="1:27" s="18" customFormat="1" ht="15" customHeight="1">
      <c r="A169" s="1"/>
      <c r="B169" s="98">
        <v>8</v>
      </c>
      <c r="C169" s="99">
        <v>52522</v>
      </c>
      <c r="D169" s="99">
        <v>54320</v>
      </c>
      <c r="E169" s="99">
        <v>56117</v>
      </c>
      <c r="F169" s="99">
        <v>57916</v>
      </c>
      <c r="G169" s="99">
        <v>59713</v>
      </c>
      <c r="H169" s="99">
        <v>61510</v>
      </c>
      <c r="I169" s="99">
        <v>63306</v>
      </c>
      <c r="J169" s="99">
        <v>65104</v>
      </c>
      <c r="K169" s="99">
        <v>66902</v>
      </c>
      <c r="L169" s="99">
        <v>68699</v>
      </c>
      <c r="M169" s="1"/>
      <c r="N169" s="103"/>
      <c r="O169" s="103"/>
      <c r="P169" s="103"/>
      <c r="Q169" s="103"/>
      <c r="R169" s="103"/>
      <c r="S169" s="103"/>
      <c r="T169" s="132"/>
      <c r="U169" s="132"/>
      <c r="V169" s="132"/>
      <c r="W169" s="132"/>
      <c r="X169" s="132"/>
      <c r="Y169" s="132"/>
      <c r="Z169" s="132"/>
    </row>
    <row r="170" spans="1:27" s="18" customFormat="1" ht="15" customHeight="1">
      <c r="A170" s="1"/>
      <c r="B170" s="98">
        <v>9</v>
      </c>
      <c r="C170" s="99">
        <v>54320</v>
      </c>
      <c r="D170" s="99">
        <v>56117</v>
      </c>
      <c r="E170" s="99">
        <v>57916</v>
      </c>
      <c r="F170" s="99">
        <v>59713</v>
      </c>
      <c r="G170" s="99">
        <v>61510</v>
      </c>
      <c r="H170" s="99">
        <v>63306</v>
      </c>
      <c r="I170" s="99">
        <v>65104</v>
      </c>
      <c r="J170" s="99">
        <v>66902</v>
      </c>
      <c r="K170" s="99">
        <v>68699</v>
      </c>
      <c r="L170" s="99">
        <v>70496</v>
      </c>
      <c r="M170" s="1"/>
      <c r="N170" s="103"/>
      <c r="O170" s="103"/>
      <c r="P170" s="103"/>
      <c r="Q170" s="103"/>
      <c r="R170" s="103"/>
      <c r="S170" s="103"/>
      <c r="T170" s="132"/>
      <c r="U170" s="132"/>
      <c r="V170" s="132"/>
      <c r="W170" s="132"/>
      <c r="X170" s="132"/>
      <c r="Y170" s="132"/>
      <c r="Z170" s="132"/>
    </row>
    <row r="171" spans="1:27" s="18" customFormat="1" ht="15" customHeight="1">
      <c r="A171" s="1"/>
      <c r="B171" s="98">
        <v>10</v>
      </c>
      <c r="C171" s="99">
        <v>56117</v>
      </c>
      <c r="D171" s="99">
        <v>57916</v>
      </c>
      <c r="E171" s="99">
        <v>59713</v>
      </c>
      <c r="F171" s="99">
        <v>61510</v>
      </c>
      <c r="G171" s="99">
        <v>63306</v>
      </c>
      <c r="H171" s="99">
        <v>65104</v>
      </c>
      <c r="I171" s="99">
        <v>66902</v>
      </c>
      <c r="J171" s="99">
        <v>68699</v>
      </c>
      <c r="K171" s="99">
        <v>70496</v>
      </c>
      <c r="L171" s="99">
        <v>72294</v>
      </c>
      <c r="M171" s="1"/>
      <c r="N171" s="103"/>
      <c r="O171" s="103"/>
      <c r="P171" s="103"/>
      <c r="Q171" s="103"/>
      <c r="R171" s="103"/>
      <c r="S171" s="103"/>
      <c r="T171" s="132"/>
      <c r="U171" s="132"/>
      <c r="V171" s="132"/>
      <c r="W171" s="132"/>
      <c r="X171" s="132"/>
      <c r="Y171" s="132"/>
      <c r="Z171" s="132"/>
    </row>
    <row r="172" spans="1:27" s="18" customFormat="1" ht="15" customHeight="1">
      <c r="A172" s="1"/>
      <c r="B172" s="98">
        <v>11</v>
      </c>
      <c r="C172" s="99">
        <v>57916</v>
      </c>
      <c r="D172" s="99">
        <v>59713</v>
      </c>
      <c r="E172" s="99">
        <v>61510</v>
      </c>
      <c r="F172" s="99">
        <v>63306</v>
      </c>
      <c r="G172" s="99">
        <v>65104</v>
      </c>
      <c r="H172" s="99">
        <v>66902</v>
      </c>
      <c r="I172" s="99">
        <v>68699</v>
      </c>
      <c r="J172" s="99">
        <v>70496</v>
      </c>
      <c r="K172" s="99">
        <v>72294</v>
      </c>
      <c r="L172" s="99">
        <v>74092</v>
      </c>
      <c r="M172" s="1"/>
      <c r="N172" s="103"/>
      <c r="O172" s="103"/>
      <c r="P172" s="103"/>
      <c r="Q172" s="103"/>
      <c r="R172" s="103"/>
      <c r="S172" s="103"/>
      <c r="T172" s="132"/>
      <c r="U172" s="132"/>
      <c r="V172" s="132"/>
      <c r="W172" s="132"/>
      <c r="X172" s="132"/>
      <c r="Y172" s="132"/>
      <c r="Z172" s="132"/>
    </row>
    <row r="173" spans="1:27" s="18" customFormat="1" ht="15" customHeight="1">
      <c r="A173" s="1"/>
      <c r="B173" s="98">
        <v>12</v>
      </c>
      <c r="C173" s="99">
        <v>59713</v>
      </c>
      <c r="D173" s="99">
        <v>61510</v>
      </c>
      <c r="E173" s="99">
        <v>63306</v>
      </c>
      <c r="F173" s="99">
        <v>65104</v>
      </c>
      <c r="G173" s="99">
        <v>66902</v>
      </c>
      <c r="H173" s="99">
        <v>68699</v>
      </c>
      <c r="I173" s="99">
        <v>70496</v>
      </c>
      <c r="J173" s="99">
        <v>72294</v>
      </c>
      <c r="K173" s="99">
        <v>74092</v>
      </c>
      <c r="L173" s="99">
        <v>75889</v>
      </c>
      <c r="M173" s="1"/>
      <c r="N173" s="103"/>
      <c r="O173" s="103"/>
      <c r="P173" s="103"/>
      <c r="Q173" s="103"/>
      <c r="R173" s="103"/>
      <c r="S173" s="103"/>
      <c r="T173" s="132"/>
      <c r="U173" s="132"/>
      <c r="V173" s="132"/>
      <c r="W173" s="132"/>
      <c r="X173" s="132"/>
      <c r="Y173" s="132"/>
      <c r="Z173" s="132"/>
    </row>
    <row r="174" spans="1:27" s="18" customFormat="1" ht="15" customHeight="1">
      <c r="A174" s="1"/>
      <c r="B174" s="98">
        <v>13</v>
      </c>
      <c r="C174" s="99">
        <v>61510</v>
      </c>
      <c r="D174" s="99">
        <v>63306</v>
      </c>
      <c r="E174" s="99">
        <v>65104</v>
      </c>
      <c r="F174" s="99">
        <v>66902</v>
      </c>
      <c r="G174" s="99">
        <v>68699</v>
      </c>
      <c r="H174" s="99">
        <v>70496</v>
      </c>
      <c r="I174" s="99">
        <v>72294</v>
      </c>
      <c r="J174" s="99">
        <v>74092</v>
      </c>
      <c r="K174" s="99">
        <v>75889</v>
      </c>
      <c r="L174" s="99">
        <v>77684</v>
      </c>
      <c r="M174" s="1"/>
      <c r="N174" s="103"/>
      <c r="O174" s="103"/>
      <c r="P174" s="103"/>
      <c r="Q174" s="103"/>
      <c r="R174" s="103"/>
      <c r="S174" s="103"/>
      <c r="T174" s="132"/>
      <c r="U174" s="132"/>
      <c r="V174" s="132"/>
      <c r="W174" s="132"/>
      <c r="X174" s="132"/>
      <c r="Y174" s="132"/>
      <c r="Z174" s="132"/>
    </row>
    <row r="175" spans="1:27" s="18" customFormat="1" ht="15" customHeight="1">
      <c r="A175" s="1"/>
      <c r="B175" s="98">
        <v>14</v>
      </c>
      <c r="C175" s="99">
        <v>61510</v>
      </c>
      <c r="D175" s="99">
        <v>65104</v>
      </c>
      <c r="E175" s="99">
        <v>66902</v>
      </c>
      <c r="F175" s="99">
        <v>68699</v>
      </c>
      <c r="G175" s="99">
        <v>70496</v>
      </c>
      <c r="H175" s="99">
        <v>72294</v>
      </c>
      <c r="I175" s="99">
        <v>74092</v>
      </c>
      <c r="J175" s="99">
        <v>75889</v>
      </c>
      <c r="K175" s="99">
        <v>77684</v>
      </c>
      <c r="L175" s="99">
        <v>79482</v>
      </c>
      <c r="M175" s="1"/>
      <c r="N175" s="103"/>
      <c r="O175" s="103"/>
      <c r="P175" s="103"/>
      <c r="Q175" s="103"/>
      <c r="R175" s="103"/>
      <c r="S175" s="103"/>
      <c r="T175" s="132"/>
      <c r="U175" s="132"/>
      <c r="V175" s="132"/>
      <c r="W175" s="132"/>
      <c r="X175" s="132"/>
      <c r="Y175" s="132"/>
      <c r="Z175" s="132"/>
    </row>
    <row r="176" spans="1:27" s="18" customFormat="1" ht="15" customHeight="1">
      <c r="A176" s="1"/>
      <c r="B176" s="105">
        <v>15</v>
      </c>
      <c r="C176" s="99">
        <v>61510</v>
      </c>
      <c r="D176" s="99">
        <v>65104</v>
      </c>
      <c r="E176" s="99">
        <v>66902</v>
      </c>
      <c r="F176" s="99">
        <v>70496</v>
      </c>
      <c r="G176" s="99">
        <v>72294</v>
      </c>
      <c r="H176" s="99">
        <v>74092</v>
      </c>
      <c r="I176" s="99">
        <v>75889</v>
      </c>
      <c r="J176" s="99">
        <v>77684</v>
      </c>
      <c r="K176" s="99">
        <v>79482</v>
      </c>
      <c r="L176" s="99">
        <v>81279</v>
      </c>
      <c r="M176" s="1"/>
      <c r="N176" s="103"/>
      <c r="O176" s="103"/>
      <c r="P176" s="103"/>
      <c r="Q176" s="103"/>
      <c r="R176" s="103"/>
      <c r="S176" s="103"/>
      <c r="T176" s="132"/>
      <c r="U176" s="132"/>
      <c r="V176" s="132"/>
      <c r="W176" s="132"/>
      <c r="X176" s="132"/>
      <c r="Y176" s="132"/>
      <c r="Z176" s="132"/>
    </row>
    <row r="177" spans="1:26" s="18" customFormat="1" ht="15" customHeight="1">
      <c r="A177" s="1"/>
      <c r="B177" s="98">
        <v>16</v>
      </c>
      <c r="C177" s="99">
        <v>61510</v>
      </c>
      <c r="D177" s="99">
        <v>65104</v>
      </c>
      <c r="E177" s="99">
        <v>66902</v>
      </c>
      <c r="F177" s="99">
        <v>70496</v>
      </c>
      <c r="G177" s="99">
        <v>74092</v>
      </c>
      <c r="H177" s="99">
        <v>75889</v>
      </c>
      <c r="I177" s="99">
        <v>77684</v>
      </c>
      <c r="J177" s="99">
        <v>79482</v>
      </c>
      <c r="K177" s="99">
        <v>81279</v>
      </c>
      <c r="L177" s="99">
        <v>83077</v>
      </c>
      <c r="M177" s="1"/>
      <c r="N177" s="103"/>
      <c r="O177" s="103"/>
      <c r="P177" s="103"/>
      <c r="Q177" s="103"/>
      <c r="R177" s="103"/>
      <c r="S177" s="103"/>
      <c r="T177" s="132"/>
      <c r="U177" s="132"/>
      <c r="V177" s="132"/>
      <c r="W177" s="132"/>
      <c r="X177" s="132"/>
      <c r="Y177" s="132"/>
      <c r="Z177" s="132"/>
    </row>
    <row r="178" spans="1:26" s="18" customFormat="1" ht="15" customHeight="1">
      <c r="A178" s="1"/>
      <c r="B178" s="98">
        <v>17</v>
      </c>
      <c r="C178" s="99">
        <v>61510</v>
      </c>
      <c r="D178" s="99">
        <v>65104</v>
      </c>
      <c r="E178" s="99">
        <v>66902</v>
      </c>
      <c r="F178" s="99">
        <v>70496</v>
      </c>
      <c r="G178" s="99">
        <v>74092</v>
      </c>
      <c r="H178" s="99">
        <v>77684</v>
      </c>
      <c r="I178" s="99">
        <v>79482</v>
      </c>
      <c r="J178" s="99">
        <v>81279</v>
      </c>
      <c r="K178" s="99">
        <v>83077</v>
      </c>
      <c r="L178" s="99">
        <v>84875</v>
      </c>
      <c r="M178" s="1"/>
      <c r="N178" s="103"/>
      <c r="O178" s="103"/>
      <c r="P178" s="103"/>
      <c r="Q178" s="103"/>
      <c r="R178" s="103"/>
      <c r="S178" s="103"/>
      <c r="T178" s="132"/>
      <c r="U178" s="132"/>
      <c r="V178" s="132"/>
      <c r="W178" s="132"/>
      <c r="X178" s="132"/>
      <c r="Y178" s="132"/>
      <c r="Z178" s="132"/>
    </row>
    <row r="179" spans="1:26" s="18" customFormat="1" ht="15" customHeight="1">
      <c r="A179" s="1"/>
      <c r="B179" s="105">
        <v>18</v>
      </c>
      <c r="C179" s="99">
        <v>62124</v>
      </c>
      <c r="D179" s="99">
        <v>65754</v>
      </c>
      <c r="E179" s="99">
        <v>67571</v>
      </c>
      <c r="F179" s="99">
        <v>71202</v>
      </c>
      <c r="G179" s="99">
        <v>74832</v>
      </c>
      <c r="H179" s="99">
        <v>78462</v>
      </c>
      <c r="I179" s="99">
        <v>80276</v>
      </c>
      <c r="J179" s="99">
        <v>82093</v>
      </c>
      <c r="K179" s="99">
        <v>83910</v>
      </c>
      <c r="L179" s="99">
        <v>85724</v>
      </c>
      <c r="M179" s="1"/>
      <c r="N179" s="103"/>
      <c r="O179" s="103"/>
      <c r="P179" s="103"/>
      <c r="Q179" s="103"/>
      <c r="R179" s="103"/>
      <c r="S179" s="103"/>
      <c r="T179" s="132"/>
      <c r="U179" s="132"/>
      <c r="V179" s="132"/>
      <c r="W179" s="132"/>
      <c r="X179" s="132"/>
      <c r="Y179" s="132"/>
      <c r="Z179" s="132"/>
    </row>
    <row r="180" spans="1:26" s="18" customFormat="1" ht="15" customHeight="1">
      <c r="A180" s="1"/>
      <c r="B180" s="98">
        <v>19</v>
      </c>
      <c r="C180" s="99">
        <v>62745</v>
      </c>
      <c r="D180" s="99">
        <v>66414</v>
      </c>
      <c r="E180" s="99">
        <v>68247</v>
      </c>
      <c r="F180" s="99">
        <v>71915</v>
      </c>
      <c r="G180" s="99">
        <v>75578</v>
      </c>
      <c r="H180" s="99">
        <v>79245</v>
      </c>
      <c r="I180" s="99">
        <v>81082</v>
      </c>
      <c r="J180" s="99">
        <v>82913</v>
      </c>
      <c r="K180" s="99">
        <v>84748</v>
      </c>
      <c r="L180" s="99">
        <v>86582</v>
      </c>
      <c r="M180" s="1"/>
      <c r="N180" s="103"/>
      <c r="O180" s="103"/>
      <c r="P180" s="103"/>
      <c r="Q180" s="103"/>
      <c r="R180" s="103"/>
      <c r="S180" s="103"/>
      <c r="T180" s="132"/>
      <c r="U180" s="132"/>
      <c r="V180" s="132"/>
      <c r="W180" s="132"/>
      <c r="X180" s="132"/>
      <c r="Y180" s="132"/>
      <c r="Z180" s="132"/>
    </row>
    <row r="181" spans="1:26" s="18" customFormat="1" ht="15" customHeight="1">
      <c r="A181" s="1"/>
      <c r="B181" s="98">
        <v>20</v>
      </c>
      <c r="C181" s="99">
        <v>63373</v>
      </c>
      <c r="D181" s="99">
        <v>67076</v>
      </c>
      <c r="E181" s="99">
        <v>68928</v>
      </c>
      <c r="F181" s="99">
        <v>72631</v>
      </c>
      <c r="G181" s="99">
        <v>76336</v>
      </c>
      <c r="H181" s="99">
        <v>80040</v>
      </c>
      <c r="I181" s="99">
        <v>81891</v>
      </c>
      <c r="J181" s="99">
        <v>83744</v>
      </c>
      <c r="K181" s="99">
        <v>85595</v>
      </c>
      <c r="L181" s="99">
        <v>87448</v>
      </c>
      <c r="M181" s="1"/>
      <c r="N181" s="103"/>
      <c r="O181" s="103"/>
      <c r="P181" s="103"/>
      <c r="Q181" s="103"/>
      <c r="R181" s="103"/>
      <c r="S181" s="103"/>
      <c r="T181" s="132"/>
      <c r="U181" s="132"/>
      <c r="V181" s="132"/>
      <c r="W181" s="132"/>
      <c r="X181" s="132"/>
      <c r="Y181" s="132"/>
      <c r="Z181" s="132"/>
    </row>
    <row r="182" spans="1:26" s="18" customFormat="1" ht="15" customHeight="1">
      <c r="A182" s="1"/>
      <c r="B182" s="98">
        <v>21</v>
      </c>
      <c r="C182" s="99">
        <v>64006</v>
      </c>
      <c r="D182" s="99">
        <v>67749</v>
      </c>
      <c r="E182" s="99">
        <v>69618</v>
      </c>
      <c r="F182" s="99">
        <v>73360</v>
      </c>
      <c r="G182" s="99">
        <v>77099</v>
      </c>
      <c r="H182" s="99">
        <v>80840</v>
      </c>
      <c r="I182" s="99">
        <v>82711</v>
      </c>
      <c r="J182" s="99">
        <v>84579</v>
      </c>
      <c r="K182" s="99">
        <v>86451</v>
      </c>
      <c r="L182" s="99">
        <v>88321</v>
      </c>
      <c r="M182" s="1"/>
      <c r="N182" s="103"/>
      <c r="O182" s="103"/>
      <c r="P182" s="103"/>
      <c r="Q182" s="103"/>
      <c r="R182" s="103"/>
      <c r="S182" s="103"/>
      <c r="T182" s="132"/>
      <c r="U182" s="132"/>
      <c r="V182" s="132"/>
      <c r="W182" s="132"/>
      <c r="X182" s="132"/>
      <c r="Y182" s="132"/>
      <c r="Z182" s="132"/>
    </row>
    <row r="183" spans="1:26" s="18" customFormat="1" ht="15" customHeight="1">
      <c r="A183" s="1"/>
      <c r="B183" s="98">
        <v>22</v>
      </c>
      <c r="C183" s="99">
        <v>64647</v>
      </c>
      <c r="D183" s="99">
        <v>68424</v>
      </c>
      <c r="E183" s="99">
        <v>70315</v>
      </c>
      <c r="F183" s="99">
        <v>74094</v>
      </c>
      <c r="G183" s="99">
        <v>77868</v>
      </c>
      <c r="H183" s="99">
        <v>81649</v>
      </c>
      <c r="I183" s="99">
        <v>83536</v>
      </c>
      <c r="J183" s="99">
        <v>85427</v>
      </c>
      <c r="K183" s="99">
        <v>87317</v>
      </c>
      <c r="L183" s="99">
        <v>89206</v>
      </c>
      <c r="M183" s="1"/>
      <c r="N183" s="103"/>
      <c r="O183" s="103"/>
      <c r="P183" s="103"/>
      <c r="Q183" s="103"/>
      <c r="R183" s="103"/>
      <c r="S183" s="103"/>
      <c r="T183" s="132"/>
      <c r="U183" s="132"/>
      <c r="V183" s="132"/>
      <c r="W183" s="132"/>
      <c r="X183" s="132"/>
      <c r="Y183" s="132"/>
      <c r="Z183" s="132"/>
    </row>
    <row r="184" spans="1:26" s="18" customFormat="1" ht="15" customHeight="1">
      <c r="A184" s="1"/>
      <c r="B184" s="105">
        <v>23</v>
      </c>
      <c r="C184" s="99">
        <v>65291</v>
      </c>
      <c r="D184" s="99">
        <v>69108</v>
      </c>
      <c r="E184" s="99">
        <v>71017</v>
      </c>
      <c r="F184" s="99">
        <v>74833</v>
      </c>
      <c r="G184" s="99">
        <v>78647</v>
      </c>
      <c r="H184" s="99">
        <v>82465</v>
      </c>
      <c r="I184" s="99">
        <v>84373</v>
      </c>
      <c r="J184" s="99">
        <v>86281</v>
      </c>
      <c r="K184" s="99">
        <v>88188</v>
      </c>
      <c r="L184" s="99">
        <v>90096</v>
      </c>
      <c r="M184" s="1"/>
      <c r="N184" s="103"/>
      <c r="O184" s="103"/>
      <c r="P184" s="103"/>
      <c r="Q184" s="103"/>
      <c r="R184" s="103"/>
      <c r="S184" s="103"/>
      <c r="T184" s="132"/>
      <c r="U184" s="132"/>
      <c r="V184" s="132"/>
      <c r="W184" s="132"/>
      <c r="X184" s="132"/>
      <c r="Y184" s="132"/>
      <c r="Z184" s="132"/>
    </row>
    <row r="185" spans="1:26" s="18" customFormat="1" ht="15" customHeight="1">
      <c r="A185" s="1"/>
      <c r="B185" s="105">
        <v>24</v>
      </c>
      <c r="C185" s="99">
        <v>65946</v>
      </c>
      <c r="D185" s="99">
        <v>69801</v>
      </c>
      <c r="E185" s="99">
        <v>71728</v>
      </c>
      <c r="F185" s="99">
        <v>75581</v>
      </c>
      <c r="G185" s="99">
        <v>79436</v>
      </c>
      <c r="H185" s="99">
        <v>83290</v>
      </c>
      <c r="I185" s="99">
        <v>85216</v>
      </c>
      <c r="J185" s="99">
        <v>87142</v>
      </c>
      <c r="K185" s="99">
        <v>89071</v>
      </c>
      <c r="L185" s="99">
        <v>90999</v>
      </c>
      <c r="M185" s="1"/>
      <c r="N185" s="103"/>
      <c r="O185" s="103"/>
      <c r="P185" s="103"/>
      <c r="Q185" s="103"/>
      <c r="R185" s="103"/>
      <c r="S185" s="103"/>
      <c r="T185" s="132"/>
      <c r="U185" s="132"/>
      <c r="V185" s="132"/>
      <c r="W185" s="132"/>
      <c r="X185" s="132"/>
      <c r="Y185" s="132"/>
      <c r="Z185" s="132"/>
    </row>
    <row r="186" spans="1:26" s="18" customFormat="1" ht="15" customHeight="1">
      <c r="A186" s="1"/>
      <c r="B186" s="98">
        <v>25</v>
      </c>
      <c r="C186" s="99">
        <v>66606</v>
      </c>
      <c r="D186" s="99">
        <v>70498</v>
      </c>
      <c r="E186" s="99">
        <v>72445</v>
      </c>
      <c r="F186" s="99">
        <v>76338</v>
      </c>
      <c r="G186" s="99">
        <v>80231</v>
      </c>
      <c r="H186" s="99">
        <v>84121</v>
      </c>
      <c r="I186" s="99">
        <v>86068</v>
      </c>
      <c r="J186" s="99">
        <v>88015</v>
      </c>
      <c r="K186" s="99">
        <v>89960</v>
      </c>
      <c r="L186" s="99">
        <v>91908</v>
      </c>
      <c r="M186" s="1"/>
      <c r="N186" s="103"/>
      <c r="O186" s="103"/>
      <c r="P186" s="103"/>
      <c r="Q186" s="103"/>
      <c r="R186" s="103"/>
      <c r="S186" s="103"/>
      <c r="T186" s="132"/>
      <c r="U186" s="132"/>
      <c r="V186" s="132"/>
      <c r="W186" s="132"/>
      <c r="X186" s="132"/>
      <c r="Y186" s="132"/>
      <c r="Z186" s="132"/>
    </row>
    <row r="187" spans="1:26" s="18" customFormat="1" ht="15" customHeight="1">
      <c r="A187" s="1"/>
      <c r="B187" s="105">
        <v>26</v>
      </c>
      <c r="C187" s="99">
        <v>67273</v>
      </c>
      <c r="D187" s="99">
        <v>71203</v>
      </c>
      <c r="E187" s="99">
        <v>73169</v>
      </c>
      <c r="F187" s="99">
        <v>77100</v>
      </c>
      <c r="G187" s="99">
        <v>81032</v>
      </c>
      <c r="H187" s="99">
        <v>84965</v>
      </c>
      <c r="I187" s="99">
        <v>86928</v>
      </c>
      <c r="J187" s="99">
        <v>88895</v>
      </c>
      <c r="K187" s="99">
        <v>90861</v>
      </c>
      <c r="L187" s="99">
        <v>92827</v>
      </c>
      <c r="M187" s="1"/>
      <c r="N187" s="103"/>
      <c r="O187" s="103"/>
      <c r="P187" s="103"/>
      <c r="Q187" s="103"/>
      <c r="R187" s="103"/>
      <c r="S187" s="103"/>
      <c r="T187" s="132"/>
      <c r="U187" s="132"/>
      <c r="V187" s="132"/>
      <c r="W187" s="132"/>
      <c r="X187" s="132"/>
      <c r="Y187" s="132"/>
      <c r="Z187" s="132"/>
    </row>
    <row r="188" spans="1:26" s="18" customFormat="1" ht="15" customHeight="1">
      <c r="A188" s="1"/>
      <c r="B188" s="105">
        <v>27</v>
      </c>
      <c r="C188" s="99">
        <v>67945</v>
      </c>
      <c r="D188" s="99">
        <v>71917</v>
      </c>
      <c r="E188" s="99">
        <v>73901</v>
      </c>
      <c r="F188" s="99">
        <v>77870</v>
      </c>
      <c r="G188" s="99">
        <v>81843</v>
      </c>
      <c r="H188" s="99">
        <v>85812</v>
      </c>
      <c r="I188" s="99">
        <v>87798</v>
      </c>
      <c r="J188" s="99">
        <v>89784</v>
      </c>
      <c r="K188" s="99">
        <v>91768</v>
      </c>
      <c r="L188" s="99">
        <v>93754</v>
      </c>
      <c r="M188" s="1"/>
      <c r="N188" s="103"/>
      <c r="O188" s="103"/>
      <c r="P188" s="103"/>
      <c r="Q188" s="103"/>
      <c r="R188" s="103"/>
      <c r="S188" s="103"/>
      <c r="T188" s="132"/>
      <c r="U188" s="132"/>
      <c r="V188" s="132"/>
      <c r="W188" s="132"/>
      <c r="X188" s="132"/>
      <c r="Y188" s="132"/>
      <c r="Z188" s="132"/>
    </row>
    <row r="189" spans="1:26" s="18" customFormat="1" ht="15" customHeight="1">
      <c r="A189" s="1"/>
      <c r="B189" s="105">
        <v>28</v>
      </c>
      <c r="C189" s="99">
        <v>68626</v>
      </c>
      <c r="D189" s="99">
        <v>72634</v>
      </c>
      <c r="E189" s="99">
        <v>74639</v>
      </c>
      <c r="F189" s="99">
        <v>78648</v>
      </c>
      <c r="G189" s="99">
        <v>82662</v>
      </c>
      <c r="H189" s="99">
        <v>86672</v>
      </c>
      <c r="I189" s="99">
        <v>88677</v>
      </c>
      <c r="J189" s="99">
        <v>90682</v>
      </c>
      <c r="K189" s="99">
        <v>92688</v>
      </c>
      <c r="L189" s="99">
        <v>94692</v>
      </c>
      <c r="M189" s="1"/>
      <c r="N189" s="103"/>
      <c r="O189" s="103"/>
      <c r="P189" s="103"/>
      <c r="Q189" s="103"/>
      <c r="R189" s="103"/>
      <c r="S189" s="103"/>
      <c r="T189" s="132"/>
      <c r="U189" s="132"/>
      <c r="V189" s="132"/>
      <c r="W189" s="132"/>
      <c r="X189" s="132"/>
      <c r="Y189" s="132"/>
      <c r="Z189" s="132"/>
    </row>
    <row r="190" spans="1:26" s="18" customFormat="1" ht="15" customHeight="1">
      <c r="A190" s="1"/>
      <c r="B190" s="98">
        <v>29</v>
      </c>
      <c r="C190" s="99">
        <v>69311</v>
      </c>
      <c r="D190" s="99">
        <v>73362</v>
      </c>
      <c r="E190" s="99">
        <v>75385</v>
      </c>
      <c r="F190" s="99">
        <v>79437</v>
      </c>
      <c r="G190" s="99">
        <v>83488</v>
      </c>
      <c r="H190" s="99">
        <v>87539</v>
      </c>
      <c r="I190" s="99">
        <v>89564</v>
      </c>
      <c r="J190" s="99">
        <v>91589</v>
      </c>
      <c r="K190" s="99">
        <v>93614</v>
      </c>
      <c r="L190" s="99">
        <v>95639</v>
      </c>
      <c r="M190" s="1"/>
      <c r="N190" s="103"/>
      <c r="O190" s="103"/>
      <c r="P190" s="103"/>
      <c r="Q190" s="103"/>
      <c r="R190" s="103"/>
      <c r="S190" s="103"/>
      <c r="T190" s="132"/>
      <c r="U190" s="132"/>
      <c r="V190" s="132"/>
      <c r="W190" s="132"/>
      <c r="X190" s="132"/>
      <c r="Y190" s="132"/>
      <c r="Z190" s="132"/>
    </row>
    <row r="191" spans="1:26" s="18" customFormat="1" ht="15" customHeight="1">
      <c r="A191" s="1"/>
      <c r="B191" s="98">
        <v>30</v>
      </c>
      <c r="C191" s="99">
        <v>70003</v>
      </c>
      <c r="D191" s="99">
        <v>74095</v>
      </c>
      <c r="E191" s="99">
        <v>76140</v>
      </c>
      <c r="F191" s="99">
        <v>80232</v>
      </c>
      <c r="G191" s="99">
        <v>84322</v>
      </c>
      <c r="H191" s="99">
        <v>88413</v>
      </c>
      <c r="I191" s="99">
        <v>90459</v>
      </c>
      <c r="J191" s="99">
        <v>92504</v>
      </c>
      <c r="K191" s="99">
        <v>94551</v>
      </c>
      <c r="L191" s="99">
        <v>96595</v>
      </c>
      <c r="M191" s="1"/>
      <c r="N191" s="103"/>
      <c r="O191" s="103"/>
      <c r="P191" s="103"/>
      <c r="Q191" s="103"/>
      <c r="R191" s="103"/>
      <c r="S191" s="103"/>
      <c r="T191" s="132"/>
      <c r="U191" s="132"/>
      <c r="V191" s="132"/>
      <c r="W191" s="132"/>
      <c r="X191" s="132"/>
      <c r="Y191" s="132"/>
      <c r="Z191" s="132"/>
    </row>
    <row r="192" spans="1:26" s="18" customFormat="1" ht="15" customHeight="1">
      <c r="A192" s="1"/>
      <c r="B192" s="106">
        <v>31</v>
      </c>
      <c r="C192" s="107">
        <v>70702</v>
      </c>
      <c r="D192" s="107">
        <v>74836</v>
      </c>
      <c r="E192" s="107">
        <v>76901</v>
      </c>
      <c r="F192" s="107">
        <v>81033</v>
      </c>
      <c r="G192" s="107">
        <v>85166</v>
      </c>
      <c r="H192" s="107">
        <v>89298</v>
      </c>
      <c r="I192" s="107">
        <v>91364</v>
      </c>
      <c r="J192" s="107">
        <v>93427</v>
      </c>
      <c r="K192" s="107">
        <v>95496</v>
      </c>
      <c r="L192" s="107">
        <v>97561</v>
      </c>
      <c r="M192" s="1"/>
      <c r="N192" s="103"/>
      <c r="O192" s="103"/>
      <c r="P192" s="103"/>
      <c r="Q192" s="103"/>
      <c r="R192" s="103"/>
      <c r="S192" s="103"/>
      <c r="T192" s="132"/>
      <c r="U192" s="132"/>
      <c r="V192" s="132"/>
      <c r="W192" s="132"/>
      <c r="X192" s="132"/>
      <c r="Y192" s="132"/>
      <c r="Z192" s="132"/>
    </row>
    <row r="193" spans="1:19" s="18" customFormat="1" ht="15" customHeight="1">
      <c r="A193" s="1"/>
      <c r="B193" s="109"/>
      <c r="C193" s="110" t="s">
        <v>40</v>
      </c>
      <c r="D193" s="110"/>
      <c r="E193" s="110"/>
      <c r="F193" s="110"/>
      <c r="G193" s="110"/>
      <c r="H193" s="110"/>
      <c r="I193" s="110"/>
      <c r="J193" s="110"/>
      <c r="K193" s="110"/>
      <c r="L193" s="111"/>
      <c r="M193" s="1"/>
      <c r="N193" s="1"/>
      <c r="O193" s="1"/>
      <c r="P193" s="1"/>
      <c r="Q193" s="1"/>
      <c r="R193" s="1"/>
      <c r="S193" s="1"/>
    </row>
  </sheetData>
  <sheetProtection password="C199" sheet="1" objects="1" scenarios="1"/>
  <mergeCells count="29">
    <mergeCell ref="G155:H155"/>
    <mergeCell ref="I155:J155"/>
    <mergeCell ref="G156:H156"/>
    <mergeCell ref="I156:J156"/>
    <mergeCell ref="C193:K193"/>
    <mergeCell ref="G113:H113"/>
    <mergeCell ref="I113:J113"/>
    <mergeCell ref="G114:H114"/>
    <mergeCell ref="I114:J114"/>
    <mergeCell ref="C151:K151"/>
    <mergeCell ref="B153:L153"/>
    <mergeCell ref="B70:K70"/>
    <mergeCell ref="G72:H72"/>
    <mergeCell ref="I72:J72"/>
    <mergeCell ref="G73:H73"/>
    <mergeCell ref="I73:J73"/>
    <mergeCell ref="B111:L111"/>
    <mergeCell ref="B29:K29"/>
    <mergeCell ref="G31:H31"/>
    <mergeCell ref="I31:J31"/>
    <mergeCell ref="G32:H32"/>
    <mergeCell ref="I32:J32"/>
    <mergeCell ref="C69:K69"/>
    <mergeCell ref="C1:O3"/>
    <mergeCell ref="D13:D14"/>
    <mergeCell ref="E13:E15"/>
    <mergeCell ref="J13:K13"/>
    <mergeCell ref="E19:F19"/>
    <mergeCell ref="E20:F20"/>
  </mergeCells>
  <conditionalFormatting sqref="C69:L69">
    <cfRule type="cellIs" dxfId="7" priority="8" stopIfTrue="1" operator="equal">
      <formula>$G$32</formula>
    </cfRule>
  </conditionalFormatting>
  <conditionalFormatting sqref="C38:K68">
    <cfRule type="expression" dxfId="6" priority="7" stopIfTrue="1">
      <formula>IF(AND($B38=#REF!,#REF!=#REF!),1,0)</formula>
    </cfRule>
  </conditionalFormatting>
  <conditionalFormatting sqref="C151:L151 C193:L193 C69:L69">
    <cfRule type="cellIs" dxfId="5" priority="5" stopIfTrue="1" operator="equal">
      <formula>#REF!</formula>
    </cfRule>
    <cfRule type="cellIs" dxfId="4" priority="6" stopIfTrue="1" operator="equal">
      <formula>#REF!</formula>
    </cfRule>
  </conditionalFormatting>
  <conditionalFormatting sqref="C162:L192">
    <cfRule type="expression" dxfId="3" priority="4" stopIfTrue="1">
      <formula>IF(AND($B162=$G$20,C$159=$H$20),1,0)</formula>
    </cfRule>
  </conditionalFormatting>
  <conditionalFormatting sqref="C120:L150">
    <cfRule type="expression" dxfId="2" priority="3" stopIfTrue="1">
      <formula>IF(AND($B120=$G$19,C$117=$H$19),1,0)</formula>
    </cfRule>
  </conditionalFormatting>
  <conditionalFormatting sqref="C79:L110">
    <cfRule type="expression" dxfId="1" priority="2" stopIfTrue="1">
      <formula>IF(AND($B79=$G$18,C$76=$H$18),1,0)</formula>
    </cfRule>
  </conditionalFormatting>
  <conditionalFormatting sqref="C38:K68">
    <cfRule type="expression" dxfId="0" priority="1" stopIfTrue="1">
      <formula>IF(AND($B38=$G$16,C$35=$H$16),1,0)</formula>
    </cfRule>
  </conditionalFormatting>
  <dataValidations count="3">
    <dataValidation type="list" allowBlank="1" showInputMessage="1" showErrorMessage="1" sqref="F73 F156 F114 F32">
      <formula1>$C$35:$K$35</formula1>
    </dataValidation>
    <dataValidation type="list" allowBlank="1" showInputMessage="1" showErrorMessage="1" sqref="E32 E156 E73 E114 H10:H11">
      <formula1>$B$38:$B$68</formula1>
    </dataValidation>
    <dataValidation type="list" allowBlank="1" showInputMessage="1" showErrorMessage="1" sqref="E19:E20 H8 H6">
      <formula1>$V$38:$V$39</formula1>
    </dataValidation>
  </dataValidations>
  <printOptions horizontalCentered="1" verticalCentered="1"/>
  <pageMargins left="0.75" right="0.75" top="1" bottom="1" header="0.5" footer="0.5"/>
  <pageSetup scale="61" orientation="landscape" horizontalDpi="4294967293" verticalDpi="1200" r:id="rId1"/>
  <headerFooter alignWithMargins="0">
    <oddHeader>&amp;C&amp;16ETA Tentative Agreement
Individual Salary Increase Analyzer</oddHeader>
    <oddFooter>&amp;C&amp;P of &amp;N</oddFooter>
  </headerFooter>
  <rowBreaks count="3" manualBreakCount="3">
    <brk id="28" min="1" max="30" man="1"/>
    <brk id="69" min="1" max="30" man="1"/>
    <brk id="110" min="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Indiv Salary Summary</vt:lpstr>
      <vt:lpstr>'Indiv Salary Summary'!Print_Area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Janezic</dc:creator>
  <cp:lastModifiedBy>Jack Janezic</cp:lastModifiedBy>
  <dcterms:created xsi:type="dcterms:W3CDTF">2012-05-16T16:27:01Z</dcterms:created>
  <dcterms:modified xsi:type="dcterms:W3CDTF">2012-05-16T16:40:02Z</dcterms:modified>
</cp:coreProperties>
</file>